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W:\manutenzione\_NUOVA ORGANIZZAZIONE\07 SEGRETERIA TECNICA\MODULISTICA SEGRETERIA\LINEE GUIDA SUBAPPALTO\SUBAPPALTI_D.Lgs. 36_2023 (REV04)\SUBAPPALTI_D.Lgs. 36_2023 (REV04)\"/>
    </mc:Choice>
  </mc:AlternateContent>
  <xr:revisionPtr revIDLastSave="0" documentId="13_ncr:1_{C4407398-9C1F-4EE3-A419-6C5122C4F664}" xr6:coauthVersionLast="47" xr6:coauthVersionMax="47" xr10:uidLastSave="{00000000-0000-0000-0000-000000000000}"/>
  <bookViews>
    <workbookView xWindow="-120" yWindow="-120" windowWidth="38640" windowHeight="21120" xr2:uid="{06BD7B60-5505-4DD3-BF1A-2B5085414080}"/>
  </bookViews>
  <sheets>
    <sheet name="mod.D_prezzi" sheetId="4" r:id="rId1"/>
  </sheets>
  <definedNames>
    <definedName name="_xlnm.Print_Area" localSheetId="0">mod.D_prezzi!$A$2:$N$112</definedName>
    <definedName name="_xlnm.Print_Titles" localSheetId="0">mod.D_prezzi!$2:$5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41" i="4" l="1"/>
  <c r="N40" i="4"/>
  <c r="N39" i="4"/>
  <c r="N38" i="4"/>
  <c r="N37" i="4"/>
  <c r="N36" i="4"/>
  <c r="N35" i="4"/>
  <c r="M41" i="4"/>
  <c r="M40" i="4"/>
  <c r="M39" i="4"/>
  <c r="M38" i="4"/>
  <c r="M37" i="4"/>
  <c r="M36" i="4"/>
  <c r="M35" i="4"/>
  <c r="L41" i="4"/>
  <c r="L40" i="4"/>
  <c r="L39" i="4"/>
  <c r="L38" i="4"/>
  <c r="L37" i="4"/>
  <c r="L36" i="4"/>
  <c r="L35" i="4"/>
  <c r="N34" i="4"/>
  <c r="M34" i="4"/>
  <c r="L34" i="4"/>
  <c r="N42" i="4"/>
  <c r="A86" i="4" s="1"/>
  <c r="C86" i="4" s="1"/>
  <c r="F49" i="4"/>
  <c r="E49" i="4"/>
  <c r="B86" i="4"/>
  <c r="E34" i="4"/>
  <c r="H34" i="4" s="1"/>
  <c r="J34" i="4" l="1"/>
  <c r="E56" i="4" l="1"/>
  <c r="E55" i="4"/>
  <c r="E54" i="4"/>
  <c r="E53" i="4"/>
  <c r="E52" i="4"/>
  <c r="E51" i="4"/>
  <c r="E50" i="4"/>
  <c r="E41" i="4"/>
  <c r="E40" i="4"/>
  <c r="E39" i="4"/>
  <c r="E38" i="4"/>
  <c r="E37" i="4"/>
  <c r="E36" i="4"/>
  <c r="E35" i="4"/>
  <c r="E63" i="4"/>
  <c r="H49" i="4"/>
  <c r="F56" i="4"/>
  <c r="F55" i="4"/>
  <c r="F54" i="4"/>
  <c r="F53" i="4"/>
  <c r="F52" i="4"/>
  <c r="F51" i="4"/>
  <c r="F50" i="4"/>
  <c r="H56" i="4" l="1"/>
  <c r="H55" i="4"/>
  <c r="H54" i="4"/>
  <c r="H53" i="4"/>
  <c r="H52" i="4"/>
  <c r="H51" i="4"/>
  <c r="H50" i="4"/>
  <c r="C103" i="4"/>
  <c r="G49" i="4" l="1"/>
  <c r="I49" i="4" s="1"/>
  <c r="J49" i="4" s="1"/>
  <c r="H35" i="4"/>
  <c r="H36" i="4"/>
  <c r="H37" i="4"/>
  <c r="H38" i="4"/>
  <c r="H39" i="4"/>
  <c r="H40" i="4"/>
  <c r="H41" i="4"/>
  <c r="G51" i="4"/>
  <c r="I51" i="4" s="1"/>
  <c r="J51" i="4" s="1"/>
  <c r="G52" i="4"/>
  <c r="I52" i="4" s="1"/>
  <c r="J52" i="4" s="1"/>
  <c r="G53" i="4"/>
  <c r="I53" i="4" s="1"/>
  <c r="J53" i="4" s="1"/>
  <c r="G55" i="4"/>
  <c r="I55" i="4" s="1"/>
  <c r="J55" i="4" s="1"/>
  <c r="G54" i="4"/>
  <c r="I54" i="4" s="1"/>
  <c r="J54" i="4" s="1"/>
  <c r="C101" i="4"/>
  <c r="C99" i="4"/>
  <c r="E70" i="4"/>
  <c r="G70" i="4" s="1"/>
  <c r="E69" i="4"/>
  <c r="G69" i="4" s="1"/>
  <c r="E68" i="4"/>
  <c r="G68" i="4" s="1"/>
  <c r="E67" i="4"/>
  <c r="G67" i="4" s="1"/>
  <c r="E66" i="4"/>
  <c r="G66" i="4" s="1"/>
  <c r="E65" i="4"/>
  <c r="G65" i="4" s="1"/>
  <c r="E64" i="4"/>
  <c r="G64" i="4" s="1"/>
  <c r="G63" i="4"/>
  <c r="C56" i="4"/>
  <c r="B56" i="4"/>
  <c r="A56" i="4"/>
  <c r="C55" i="4"/>
  <c r="B55" i="4"/>
  <c r="A55" i="4"/>
  <c r="C54" i="4"/>
  <c r="B54" i="4"/>
  <c r="A54" i="4"/>
  <c r="C53" i="4"/>
  <c r="B53" i="4"/>
  <c r="A53" i="4"/>
  <c r="C52" i="4"/>
  <c r="B52" i="4"/>
  <c r="A52" i="4"/>
  <c r="C51" i="4"/>
  <c r="B51" i="4"/>
  <c r="A51" i="4"/>
  <c r="C50" i="4"/>
  <c r="B50" i="4"/>
  <c r="A50" i="4"/>
  <c r="C49" i="4"/>
  <c r="B49" i="4"/>
  <c r="A49" i="4"/>
  <c r="C97" i="4"/>
  <c r="C95" i="4"/>
  <c r="G50" i="4" l="1"/>
  <c r="I50" i="4" s="1"/>
  <c r="J50" i="4" s="1"/>
  <c r="I67" i="4"/>
  <c r="J67" i="4" s="1"/>
  <c r="I63" i="4"/>
  <c r="I64" i="4"/>
  <c r="J64" i="4" s="1"/>
  <c r="I66" i="4"/>
  <c r="J66" i="4" s="1"/>
  <c r="I68" i="4"/>
  <c r="J68" i="4" s="1"/>
  <c r="I65" i="4"/>
  <c r="J65" i="4" s="1"/>
  <c r="I70" i="4"/>
  <c r="J70" i="4" s="1"/>
  <c r="I69" i="4"/>
  <c r="J69" i="4" s="1"/>
  <c r="G56" i="4"/>
  <c r="I56" i="4" s="1"/>
  <c r="J56" i="4" s="1"/>
  <c r="I71" i="4" l="1"/>
  <c r="C76" i="4" s="1"/>
  <c r="J57" i="4"/>
  <c r="J63" i="4"/>
  <c r="I57" i="4"/>
  <c r="B76" i="4" s="1"/>
  <c r="B81" i="4" l="1"/>
  <c r="J71" i="4"/>
  <c r="C81" i="4" l="1"/>
  <c r="M42" i="4"/>
  <c r="A81" i="4" l="1"/>
  <c r="D81" i="4"/>
  <c r="J35" i="4"/>
  <c r="J41" i="4"/>
  <c r="J39" i="4"/>
  <c r="J40" i="4"/>
  <c r="L42" i="4" l="1"/>
  <c r="J36" i="4"/>
  <c r="J37" i="4"/>
  <c r="J38" i="4"/>
  <c r="L43" i="4" l="1"/>
  <c r="A76" i="4"/>
  <c r="D76" i="4"/>
</calcChain>
</file>

<file path=xl/sharedStrings.xml><?xml version="1.0" encoding="utf-8"?>
<sst xmlns="http://schemas.openxmlformats.org/spreadsheetml/2006/main" count="191" uniqueCount="126">
  <si>
    <t>%</t>
  </si>
  <si>
    <t>€</t>
  </si>
  <si>
    <t>C</t>
  </si>
  <si>
    <t>B</t>
  </si>
  <si>
    <t>F</t>
  </si>
  <si>
    <t>D</t>
  </si>
  <si>
    <t xml:space="preserve">A </t>
  </si>
  <si>
    <t>U.M.</t>
  </si>
  <si>
    <t>€/U.M.</t>
  </si>
  <si>
    <t xml:space="preserve">Prezzo Unitario applicato al subappaltatore </t>
  </si>
  <si>
    <t xml:space="preserve">Prezzo Unitario del contratto relativo alle lavorazioni da subappaltare </t>
  </si>
  <si>
    <t>SCONTO MEDIO APPLICATO AL SUBAPPALTATORE</t>
  </si>
  <si>
    <t xml:space="preserve">Quantità </t>
  </si>
  <si>
    <t>IL DIRETTORE DEI LAVORI</t>
  </si>
  <si>
    <t xml:space="preserve">Importo unitario
manodopera da subappaltare </t>
  </si>
  <si>
    <t>Modello D</t>
  </si>
  <si>
    <t>DICHIARA CHE:</t>
  </si>
  <si>
    <t>(SPAZIO RISERVATO ALLA STAZIONE APPALTANTE)</t>
  </si>
  <si>
    <t>IL COORDINATORE DELLA SICUREZZA IN ESECUZIONE</t>
  </si>
  <si>
    <t>Unità di misura</t>
  </si>
  <si>
    <t>TABELLE GIUSTIFICATIVE DEI PREZZI</t>
  </si>
  <si>
    <t>L’APPALTATORE</t>
  </si>
  <si>
    <t>Documento informatico sottoscritto con firma digitale
(art. 24 D.Lgs. 82/2005)</t>
  </si>
  <si>
    <t xml:space="preserve">Articolo da Elenco Prezzi  </t>
  </si>
  <si>
    <t>Descrizione sintetica dell'articolo</t>
  </si>
  <si>
    <t>Ribasso % applicato al subappaltatore</t>
  </si>
  <si>
    <t>TABELLA E)  IMPORTO DEL CONTRATTO DI SUBAPPALTO</t>
  </si>
  <si>
    <t>CUP:</t>
  </si>
  <si>
    <t>CIG:</t>
  </si>
  <si>
    <t>LAVORI DI:</t>
  </si>
  <si>
    <t>APPALTATORE:</t>
  </si>
  <si>
    <t>SUBCONTRAENTE:</t>
  </si>
  <si>
    <t xml:space="preserve">1) le parti di lavoro da affidare rientrano nella categoria omogenea: </t>
  </si>
  <si>
    <t>dell'impresa appaltatrice</t>
  </si>
  <si>
    <t>consapevole delle sanzioni penali in caso di dichiarazioni false e della conseguente decadenza dei benefici eventualmente conseguiti ai sensi degli artt. 75 e 76 del D.P.R. 28/12/2000 n.445 e s.m.i., sotto la propria responsabilità, ai sensi degli artt. 46 e 47 del DPR 28.12.2000 n.445 e s.m.i.</t>
  </si>
  <si>
    <t>G=E-F</t>
  </si>
  <si>
    <t>H</t>
  </si>
  <si>
    <t>E = D</t>
  </si>
  <si>
    <t>I = G x H</t>
  </si>
  <si>
    <t>L =I</t>
  </si>
  <si>
    <t xml:space="preserve">Prezzo Unitario  da  
CONTRATTO D'APPALTO 
</t>
  </si>
  <si>
    <t>Importo quota MANODOPERA della parte d’opera da subappaltare 
(con i prezzi del contratto  d’appalto)</t>
  </si>
  <si>
    <t>TABELLA C) COSTI SICUREZZA DA P.S.C. (non soggetti a ribasso)</t>
  </si>
  <si>
    <t>Quota parte del prezzo unitario di materiali, mezzi d’opera e prestazioni elementari che rimane all’Appaltatore</t>
  </si>
  <si>
    <t>Importo quota SICUREZZA della parte d’opera da subappaltare 
(con i prezzi del contratto  d’appalto)</t>
  </si>
  <si>
    <t>Importo  
SICUREZZA riconosciuta al subappaltatore</t>
  </si>
  <si>
    <t>Costi della sicurezza da PSC
del contratto di subappalto</t>
  </si>
  <si>
    <t>C = tot colonna L tab. C</t>
  </si>
  <si>
    <t>RIBASSO OFFERTO IN SEDE DI GARA:</t>
  </si>
  <si>
    <t>comma 12 dell'art. 119 del D. Lgs. n. 36/2023</t>
  </si>
  <si>
    <t>Il sottoscritto:</t>
  </si>
  <si>
    <t>nato a:</t>
  </si>
  <si>
    <t>in qualità di:</t>
  </si>
  <si>
    <t>cod.fiscale:</t>
  </si>
  <si>
    <t>in data:</t>
  </si>
  <si>
    <t>I costi della sicurezza riferiti alle parti d’opera affidate in subappalto sono corrisposti al subappaltatore senza applicazione di alcun ribasso</t>
  </si>
  <si>
    <t>I costi della manodopera riferiti alle parti d’opera affidate in subappalto sono corrisposti al subappaltatore senza applicazione di alcun ribasso</t>
  </si>
  <si>
    <t>Importo totale del contratto di subappalto</t>
  </si>
  <si>
    <t>2) come si evince dalle tabelle B e C di seguito riportate, i costi della sicurezza e della manodopera relativi alle lavorazioni affidate vengono riconosciuti al subappaltatore senza applicazione di alcun ribasso, nel rispetto di quanto previsto al comma 12 dell’art. 119 del del D. Lgs. n. 36/2023.</t>
  </si>
  <si>
    <t>3) di essere a conoscenza che sui dati dichiarati potranno essere effettuati controlli ai sensi dell’art. 71 del DPR n. 445/2000;</t>
  </si>
  <si>
    <t>4) di autorizzare la Stazione Appaltante al trattamento dei dati, esclusivamente per le finalità inerenti la gestione della procedura, ai sensi del nuovo Regolamento Europeo sulla protezione dei dati GDPR 679/2016;</t>
  </si>
  <si>
    <t>5) di essere informato, ai sensi e per gli effetti di cui al Regolamento UE 2016/679 e s.m.i., che i dati personali raccolti saranno trattati, anche con strumenti informatici, esclusivamente nell’ambito del procedimento per il quale la presente dichiarazione viene resa;</t>
  </si>
  <si>
    <t>6) di impegnarsi a comunicare tempestivamente alla Stazione Appaltante ogni eventuale variazione riguardante le dichiarazioni di cui alla presente.</t>
  </si>
  <si>
    <t>D = A+C</t>
  </si>
  <si>
    <t>TOTALE</t>
  </si>
  <si>
    <t>G</t>
  </si>
  <si>
    <t>Importo 
MANODOPERA riconosciuta al subappaltatore  (ctr di subappalto)</t>
  </si>
  <si>
    <t>n.</t>
  </si>
  <si>
    <r>
      <t xml:space="preserve">(in caso di OG11, specificare </t>
    </r>
    <r>
      <rPr>
        <b/>
        <i/>
        <u/>
        <sz val="16"/>
        <color rgb="FF0070C0"/>
        <rFont val="Calibri"/>
        <family val="2"/>
        <scheme val="minor"/>
      </rPr>
      <t>anche</t>
    </r>
    <r>
      <rPr>
        <b/>
        <i/>
        <sz val="16"/>
        <color rgb="FF0070C0"/>
        <rFont val="Calibri"/>
        <family val="2"/>
        <scheme val="minor"/>
      </rPr>
      <t xml:space="preserve"> la categoria specialistica OS3, OS28 o OS30)</t>
    </r>
  </si>
  <si>
    <t>CF/P.IVA:</t>
  </si>
  <si>
    <t xml:space="preserve">Prezzo Unitario da 
 PROGETTO </t>
  </si>
  <si>
    <t>Quota parte del prezzo unitario relativo a prestazioni elementari che rimane all’Appaltatore (manodopera)</t>
  </si>
  <si>
    <t>Prezzo Unitario netto da  
CONTRATTO D'APPALTO 
(al netto del ribasso d'asta)</t>
  </si>
  <si>
    <t>F =  H tab.A</t>
  </si>
  <si>
    <t>E = E tab.A x D</t>
  </si>
  <si>
    <t>G = E - F</t>
  </si>
  <si>
    <t>H =  N tab.A</t>
  </si>
  <si>
    <t>L = I</t>
  </si>
  <si>
    <t>Prezzo Unitario da 
 PSC
(non soggetto a ribasso d'asta)</t>
  </si>
  <si>
    <t xml:space="preserve">Importo unitario sicurezza
da subappaltare </t>
  </si>
  <si>
    <t>TABELLA D) IMPORTO DELLA PARTE D'OPERA DA SUBAPPALTARE CON RIFERIMENTO AI PREZZI DEL CONTRATTO D'APPALTO</t>
  </si>
  <si>
    <t>Importo LAVORI</t>
  </si>
  <si>
    <t>Totale</t>
  </si>
  <si>
    <t>A = tot O  tab. A</t>
  </si>
  <si>
    <t>B = tot I tab. B</t>
  </si>
  <si>
    <t>C = tot  I tab. C</t>
  </si>
  <si>
    <t>Costi della sicurezza da PSC</t>
  </si>
  <si>
    <r>
      <rPr>
        <b/>
        <sz val="14"/>
        <rFont val="Calibri"/>
        <family val="2"/>
        <scheme val="minor"/>
      </rPr>
      <t xml:space="preserve">di cui:
</t>
    </r>
    <r>
      <rPr>
        <sz val="14"/>
        <rFont val="Calibri"/>
        <family val="2"/>
        <scheme val="minor"/>
      </rPr>
      <t>per MANODOPERA</t>
    </r>
  </si>
  <si>
    <t>A = tot P  tab. A</t>
  </si>
  <si>
    <t>B = tot L tab. B</t>
  </si>
  <si>
    <t xml:space="preserve"> % INCIDENZA
MANODOPERA 
(da elenco prezzi)</t>
  </si>
  <si>
    <r>
      <t xml:space="preserve">COMPILARE </t>
    </r>
    <r>
      <rPr>
        <b/>
        <i/>
        <u/>
        <sz val="18"/>
        <color rgb="FF0070C0"/>
        <rFont val="Calibri"/>
        <family val="2"/>
        <scheme val="minor"/>
      </rPr>
      <t>SOLO</t>
    </r>
    <r>
      <rPr>
        <b/>
        <i/>
        <sz val="18"/>
        <color rgb="FF0070C0"/>
        <rFont val="Calibri"/>
        <family val="2"/>
        <scheme val="minor"/>
      </rPr>
      <t xml:space="preserve"> I CAMPI IN "GIALLO". I dati indicati nelle tabelle sono a titolo esemplificativo.</t>
    </r>
  </si>
  <si>
    <t>1E.02.010.0010.c</t>
  </si>
  <si>
    <t>m</t>
  </si>
  <si>
    <t>cad</t>
  </si>
  <si>
    <t>Quota parte del prezzo unitario relativo a prestazioni elementari che rimane all’Appaltatore (MANODOPERA)</t>
  </si>
  <si>
    <t xml:space="preserve">Tubazioni flessibili pesanti in materiale plastico </t>
  </si>
  <si>
    <t>E = D - ribasso</t>
  </si>
  <si>
    <t>H=E-F-G</t>
  </si>
  <si>
    <t>I</t>
  </si>
  <si>
    <t>L=100%-(I/H)</t>
  </si>
  <si>
    <t>M</t>
  </si>
  <si>
    <t>O = I × M</t>
  </si>
  <si>
    <t xml:space="preserve">Articolo da Elenco Prezzi </t>
  </si>
  <si>
    <t>Importo  
LAVORI riconosciuto al subappaltatore 
(ctr di subappalto)</t>
  </si>
  <si>
    <t>Importo LAVORI della parte d’opera da subappaltare 
(con i prezzi del contratto  d’appalto)</t>
  </si>
  <si>
    <r>
      <rPr>
        <b/>
        <sz val="14"/>
        <rFont val="Calibri"/>
        <family val="2"/>
        <scheme val="minor"/>
      </rPr>
      <t>di cui:</t>
    </r>
    <r>
      <rPr>
        <sz val="14"/>
        <rFont val="Calibri"/>
        <family val="2"/>
        <scheme val="minor"/>
      </rPr>
      <t xml:space="preserve"> importo MANODOPERA
del contratto di subappalto</t>
    </r>
  </si>
  <si>
    <r>
      <t>Prezzo Unitario MANODOPERA</t>
    </r>
    <r>
      <rPr>
        <sz val="12"/>
        <color rgb="FFFF0000"/>
        <rFont val="Calibri"/>
        <family val="2"/>
        <scheme val="minor"/>
      </rPr>
      <t xml:space="preserve"> </t>
    </r>
    <r>
      <rPr>
        <sz val="12"/>
        <rFont val="Calibri"/>
        <family val="2"/>
        <scheme val="minor"/>
      </rPr>
      <t xml:space="preserve"> da  
CONTRATTO D'APPALTO 
</t>
    </r>
  </si>
  <si>
    <r>
      <t>TABELLA B) di cui quota della manodopera</t>
    </r>
    <r>
      <rPr>
        <b/>
        <sz val="22"/>
        <rFont val="Calibri"/>
        <family val="2"/>
        <scheme val="minor"/>
      </rPr>
      <t xml:space="preserve"> (non soggetta a ribasso)</t>
    </r>
  </si>
  <si>
    <r>
      <t xml:space="preserve">TABELLA A) LAVORI </t>
    </r>
    <r>
      <rPr>
        <b/>
        <sz val="22"/>
        <rFont val="Calibri"/>
        <family val="2"/>
        <scheme val="minor"/>
      </rPr>
      <t xml:space="preserve">(soggetti a ribasso) </t>
    </r>
  </si>
  <si>
    <t>1C.09.500.0010.f</t>
  </si>
  <si>
    <t>Fornitura e posa estintori portatili</t>
  </si>
  <si>
    <t>1E.02.010.0010.d</t>
  </si>
  <si>
    <t>xxxxxxxxxxxxx</t>
  </si>
  <si>
    <t>A = tot N  tab. A</t>
  </si>
  <si>
    <r>
      <t xml:space="preserve">TABELLA F)  IMPORTO PER LA VERIFICA DEI REQUISITI DI ORDINE SPECIALE (art. 100 del Codice)
</t>
    </r>
    <r>
      <rPr>
        <sz val="18"/>
        <color theme="1"/>
        <rFont val="Calibri"/>
        <family val="2"/>
        <scheme val="minor"/>
      </rPr>
      <t>n.b.: «cottimo» = l’affidamento della sola lavorazione subappaltabile ad impresa subappaltatrice in possesso dell’attestazione dei requisiti di qualificazione necessari in relazione all’importo totale dei lavori affidati e non all’importo del contratto, che può risultare inferiore per effetto della eventuale fornitura diretta, in tutto o in parte, di materiali, apparecchiature e mezzi d’opera da parte dell’esecutore.</t>
    </r>
  </si>
  <si>
    <t>Importo totale min dei REQUISITI SPECIALI  del subappaltatore da dimostrare</t>
  </si>
  <si>
    <t>B = tot colonna L tab. C</t>
  </si>
  <si>
    <t>C = A+B</t>
  </si>
  <si>
    <r>
      <t xml:space="preserve">Importo  
LAVORI per la verifica dei </t>
    </r>
    <r>
      <rPr>
        <b/>
        <sz val="12"/>
        <rFont val="Calibri"/>
        <family val="2"/>
        <scheme val="minor"/>
      </rPr>
      <t>requisiti di ordine speciale</t>
    </r>
  </si>
  <si>
    <t>P = (F+I) × M</t>
  </si>
  <si>
    <t>Quota parte del prezzo unitario netto relativo ai materiali, attrezzature e mezzi d’opera che l’Appaltatore fornisce al subappaltatore</t>
  </si>
  <si>
    <t>N= H x M</t>
  </si>
  <si>
    <t>VERIFICHE AI SENSI DELL'ART. 119 CO. 12 D.LGS. N. 36/2023 e s.m.i.</t>
  </si>
  <si>
    <t>Il sottoscritto Direttore dei Lavori, esperite le verifiche di competenza, ha accertato che risultano rispettate le disposizioni di cui all'art. 119 comma 12 del D.Lgs. 36/2023 e s.m.i..</t>
  </si>
  <si>
    <t>Il sottoscritto Coordinatore della sicurezza in fase di Esecuzione, esperite le verifiche di competenza, ha accertato che risultano rispettate le disposizioni di cui all'art. 119 comma 12 del D.Lgs. 36/2023 e s.m.i..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</si>
</sst>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_€_-;\-* #,##0.00\ _€_-;_-* &quot;-&quot;??\ _€_-;_-@_-"/>
  </numFmts>
  <fonts count="34" x14ac:knownFonts="1">
    <font>
      <sz val="11"/>
      <color theme="1"/>
      <name val="Calibri"/>
      <family val="2"/>
      <scheme val="minor"/>
    </font>
    <font>
      <sz val="11"/>
      <color theme="1"/>
      <name val="Calibri"/>
      <family val="2"/>
      <scheme val="minor"/>
    </font>
    <font>
      <b/>
      <i/>
      <sz val="11"/>
      <color rgb="FF00B0F0"/>
      <name val="Calibri"/>
      <family val="2"/>
      <scheme val="minor"/>
    </font>
    <font>
      <sz val="12"/>
      <color theme="1"/>
      <name val="Calibri"/>
      <family val="2"/>
      <scheme val="minor"/>
    </font>
    <font>
      <b/>
      <sz val="11"/>
      <name val="Calibri"/>
      <family val="2"/>
      <scheme val="minor"/>
    </font>
    <font>
      <sz val="16"/>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11"/>
      <name val="Calibri"/>
      <family val="2"/>
      <scheme val="minor"/>
    </font>
    <font>
      <b/>
      <sz val="16"/>
      <name val="Calibri"/>
      <family val="2"/>
      <scheme val="minor"/>
    </font>
    <font>
      <sz val="12"/>
      <name val="Calibri"/>
      <family val="2"/>
      <scheme val="minor"/>
    </font>
    <font>
      <sz val="14"/>
      <name val="Calibri"/>
      <family val="2"/>
      <scheme val="minor"/>
    </font>
    <font>
      <b/>
      <sz val="22"/>
      <color theme="1"/>
      <name val="Calibri"/>
      <family val="2"/>
      <scheme val="minor"/>
    </font>
    <font>
      <b/>
      <sz val="26"/>
      <name val="Calibri"/>
      <family val="2"/>
      <scheme val="minor"/>
    </font>
    <font>
      <sz val="16"/>
      <color theme="1"/>
      <name val="Calibri"/>
      <family val="2"/>
      <scheme val="minor"/>
    </font>
    <font>
      <b/>
      <i/>
      <sz val="12"/>
      <color rgb="FF00B0F0"/>
      <name val="Calibri"/>
      <family val="2"/>
      <scheme val="minor"/>
    </font>
    <font>
      <b/>
      <sz val="18"/>
      <color theme="1"/>
      <name val="Calibri"/>
      <family val="2"/>
      <scheme val="minor"/>
    </font>
    <font>
      <b/>
      <sz val="12"/>
      <name val="Calibri"/>
      <family val="2"/>
      <scheme val="minor"/>
    </font>
    <font>
      <sz val="18"/>
      <color theme="1"/>
      <name val="Calibri"/>
      <family val="2"/>
      <scheme val="minor"/>
    </font>
    <font>
      <b/>
      <i/>
      <sz val="18"/>
      <color rgb="FF0070C0"/>
      <name val="Calibri"/>
      <family val="2"/>
      <scheme val="minor"/>
    </font>
    <font>
      <b/>
      <u/>
      <sz val="26"/>
      <color theme="1"/>
      <name val="Calibri"/>
      <family val="2"/>
      <scheme val="minor"/>
    </font>
    <font>
      <b/>
      <i/>
      <sz val="16"/>
      <color rgb="FF0070C0"/>
      <name val="Calibri"/>
      <family val="2"/>
      <scheme val="minor"/>
    </font>
    <font>
      <b/>
      <sz val="28"/>
      <name val="Calibri"/>
      <family val="2"/>
      <scheme val="minor"/>
    </font>
    <font>
      <b/>
      <sz val="14"/>
      <name val="Calibri"/>
      <family val="2"/>
      <scheme val="minor"/>
    </font>
    <font>
      <b/>
      <u/>
      <sz val="22"/>
      <color theme="1"/>
      <name val="Calibri"/>
      <family val="2"/>
      <scheme val="minor"/>
    </font>
    <font>
      <sz val="14"/>
      <color theme="1"/>
      <name val="Calibri"/>
      <family val="2"/>
      <scheme val="minor"/>
    </font>
    <font>
      <b/>
      <i/>
      <u/>
      <sz val="16"/>
      <color rgb="FF0070C0"/>
      <name val="Calibri"/>
      <family val="2"/>
      <scheme val="minor"/>
    </font>
    <font>
      <b/>
      <sz val="20"/>
      <name val="Calibri"/>
      <family val="2"/>
      <scheme val="minor"/>
    </font>
    <font>
      <sz val="10"/>
      <color theme="1"/>
      <name val="Calibri"/>
      <family val="2"/>
      <scheme val="minor"/>
    </font>
    <font>
      <b/>
      <i/>
      <sz val="14"/>
      <color rgb="FF00B0F0"/>
      <name val="Calibri"/>
      <family val="2"/>
      <scheme val="minor"/>
    </font>
    <font>
      <b/>
      <i/>
      <u/>
      <sz val="18"/>
      <color rgb="FF0070C0"/>
      <name val="Calibri"/>
      <family val="2"/>
      <scheme val="minor"/>
    </font>
    <font>
      <sz val="12"/>
      <color rgb="FFFF0000"/>
      <name val="Calibri"/>
      <family val="2"/>
      <scheme val="minor"/>
    </font>
    <font>
      <b/>
      <sz val="22"/>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CCFF"/>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9"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25">
    <xf numFmtId="0" fontId="0" fillId="0" borderId="0" xfId="0"/>
    <xf numFmtId="0" fontId="2" fillId="0" borderId="0" xfId="0" applyFont="1" applyAlignment="1">
      <alignment wrapText="1"/>
    </xf>
    <xf numFmtId="0" fontId="5" fillId="0" borderId="0" xfId="0" applyFont="1"/>
    <xf numFmtId="0" fontId="4" fillId="0" borderId="0" xfId="0" applyFont="1" applyAlignment="1">
      <alignment horizontal="center"/>
    </xf>
    <xf numFmtId="0" fontId="9" fillId="0" borderId="0" xfId="0" applyFont="1"/>
    <xf numFmtId="0" fontId="9" fillId="0" borderId="0" xfId="0" applyFont="1" applyAlignment="1">
      <alignment horizontal="center"/>
    </xf>
    <xf numFmtId="0" fontId="5" fillId="0" borderId="0" xfId="0" applyFont="1" applyAlignment="1">
      <alignment horizontal="center"/>
    </xf>
    <xf numFmtId="0" fontId="5" fillId="0" borderId="0" xfId="0" applyFont="1" applyAlignment="1">
      <alignment vertical="top"/>
    </xf>
    <xf numFmtId="0" fontId="12" fillId="0" borderId="0" xfId="0" applyFont="1" applyAlignment="1">
      <alignment horizontal="left"/>
    </xf>
    <xf numFmtId="0" fontId="5" fillId="0" borderId="0" xfId="0" applyFont="1" applyAlignment="1">
      <alignment horizontal="left"/>
    </xf>
    <xf numFmtId="0" fontId="13" fillId="0" borderId="0" xfId="0" applyFont="1"/>
    <xf numFmtId="0" fontId="15" fillId="0" borderId="0" xfId="0" applyFont="1"/>
    <xf numFmtId="0" fontId="9" fillId="0" borderId="0" xfId="0" applyFont="1" applyAlignment="1">
      <alignment horizontal="right"/>
    </xf>
    <xf numFmtId="0" fontId="16" fillId="0" borderId="0" xfId="0" applyFont="1" applyAlignment="1">
      <alignment horizontal="center"/>
    </xf>
    <xf numFmtId="4" fontId="0" fillId="0" borderId="0" xfId="0" applyNumberFormat="1"/>
    <xf numFmtId="0" fontId="17" fillId="0" borderId="0" xfId="0" applyFont="1" applyAlignment="1">
      <alignment horizont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vertical="center"/>
    </xf>
    <xf numFmtId="43" fontId="3" fillId="0" borderId="1" xfId="1" applyFont="1" applyFill="1" applyBorder="1" applyAlignment="1">
      <alignment horizontal="center" vertical="center" wrapText="1"/>
    </xf>
    <xf numFmtId="10" fontId="3" fillId="0" borderId="1" xfId="0" applyNumberFormat="1" applyFont="1" applyBorder="1" applyAlignment="1">
      <alignment horizontal="center" vertical="center" wrapText="1"/>
    </xf>
    <xf numFmtId="43" fontId="3" fillId="0" borderId="2" xfId="1" applyFont="1" applyFill="1" applyBorder="1" applyAlignment="1">
      <alignment horizontal="center" vertical="center" wrapText="1"/>
    </xf>
    <xf numFmtId="43" fontId="11" fillId="0" borderId="1" xfId="1" applyFont="1" applyFill="1" applyBorder="1" applyAlignment="1">
      <alignment horizontal="center" vertical="center" wrapText="1"/>
    </xf>
    <xf numFmtId="0" fontId="5" fillId="0" borderId="0" xfId="0" applyFont="1" applyAlignment="1">
      <alignment horizontal="right" vertical="center"/>
    </xf>
    <xf numFmtId="0" fontId="9" fillId="0" borderId="0" xfId="0" applyFont="1" applyAlignment="1">
      <alignment vertical="center"/>
    </xf>
    <xf numFmtId="0" fontId="5" fillId="0" borderId="0" xfId="0" applyFont="1" applyAlignment="1">
      <alignmen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43" fontId="3" fillId="3" borderId="1" xfId="1"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43" fontId="3" fillId="0" borderId="1" xfId="1" applyFont="1" applyBorder="1" applyAlignment="1">
      <alignment horizontal="center" vertical="center" wrapText="1"/>
    </xf>
    <xf numFmtId="44" fontId="15" fillId="0" borderId="16" xfId="2"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22" fillId="0" borderId="0" xfId="0" applyFont="1" applyAlignment="1">
      <alignment vertical="center"/>
    </xf>
    <xf numFmtId="44" fontId="23" fillId="3" borderId="6" xfId="2" applyFont="1" applyFill="1" applyBorder="1" applyAlignment="1">
      <alignment horizontal="center" vertical="center"/>
    </xf>
    <xf numFmtId="0" fontId="13" fillId="0" borderId="0" xfId="0" applyFont="1" applyAlignment="1">
      <alignment horizontal="left"/>
    </xf>
    <xf numFmtId="44" fontId="10" fillId="0" borderId="6" xfId="2" applyFont="1" applyFill="1" applyBorder="1" applyAlignment="1">
      <alignment horizontal="center" vertical="center" wrapText="1"/>
    </xf>
    <xf numFmtId="0" fontId="11" fillId="5" borderId="4" xfId="0" applyFont="1" applyFill="1" applyBorder="1" applyAlignment="1">
      <alignment horizontal="center" vertical="center" wrapText="1"/>
    </xf>
    <xf numFmtId="44" fontId="5" fillId="0" borderId="18" xfId="2" applyFont="1" applyFill="1" applyBorder="1" applyAlignment="1">
      <alignment horizontal="center" vertical="center" wrapText="1"/>
    </xf>
    <xf numFmtId="0" fontId="11" fillId="5" borderId="14" xfId="0" applyFont="1" applyFill="1" applyBorder="1" applyAlignment="1">
      <alignment horizontal="center" vertical="center" wrapText="1"/>
    </xf>
    <xf numFmtId="44" fontId="5" fillId="0" borderId="19" xfId="2"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25" fillId="0" borderId="10" xfId="0" applyFont="1" applyBorder="1" applyAlignment="1">
      <alignment horizontal="left" vertical="center"/>
    </xf>
    <xf numFmtId="0" fontId="3" fillId="0" borderId="0" xfId="0" applyFont="1"/>
    <xf numFmtId="0" fontId="26" fillId="0" borderId="0" xfId="0" applyFont="1"/>
    <xf numFmtId="164" fontId="26" fillId="0" borderId="0" xfId="0" applyNumberFormat="1" applyFont="1"/>
    <xf numFmtId="4" fontId="26" fillId="0" borderId="0" xfId="0" applyNumberFormat="1" applyFont="1"/>
    <xf numFmtId="43" fontId="3" fillId="0" borderId="20" xfId="1" applyFont="1" applyBorder="1" applyAlignment="1">
      <alignment horizontal="center" vertical="center" wrapText="1"/>
    </xf>
    <xf numFmtId="10" fontId="28" fillId="3" borderId="6" xfId="3" applyNumberFormat="1" applyFont="1" applyFill="1" applyBorder="1" applyAlignment="1">
      <alignment horizontal="center" vertical="center"/>
    </xf>
    <xf numFmtId="0" fontId="29" fillId="3" borderId="1" xfId="0" applyFont="1" applyFill="1" applyBorder="1" applyAlignment="1">
      <alignment horizontal="left" vertical="center" wrapText="1"/>
    </xf>
    <xf numFmtId="0" fontId="25" fillId="0" borderId="5" xfId="0" applyFont="1" applyBorder="1" applyAlignment="1">
      <alignment vertical="center"/>
    </xf>
    <xf numFmtId="0" fontId="25" fillId="0" borderId="5" xfId="0" applyFont="1" applyBorder="1"/>
    <xf numFmtId="0" fontId="25" fillId="0" borderId="0" xfId="0" applyFont="1" applyAlignment="1">
      <alignment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24" fillId="4" borderId="12" xfId="0" applyFont="1" applyFill="1" applyBorder="1" applyAlignment="1">
      <alignment horizontal="center" vertical="center" wrapText="1"/>
    </xf>
    <xf numFmtId="0" fontId="30" fillId="0" borderId="0" xfId="0" applyFont="1" applyAlignment="1">
      <alignment wrapText="1"/>
    </xf>
    <xf numFmtId="0" fontId="3" fillId="3" borderId="1" xfId="0" quotePrefix="1" applyFont="1" applyFill="1" applyBorder="1" applyAlignment="1">
      <alignment horizontal="left" vertical="center" wrapText="1"/>
    </xf>
    <xf numFmtId="10" fontId="3" fillId="3" borderId="1" xfId="3" applyNumberFormat="1" applyFont="1" applyFill="1" applyBorder="1" applyAlignment="1">
      <alignment horizontal="center" vertical="center" wrapText="1"/>
    </xf>
    <xf numFmtId="0" fontId="29" fillId="0" borderId="1" xfId="0" applyFont="1" applyBorder="1" applyAlignment="1">
      <alignment horizontal="left" vertical="center" wrapText="1"/>
    </xf>
    <xf numFmtId="0" fontId="25" fillId="0" borderId="0" xfId="0" applyFont="1"/>
    <xf numFmtId="0" fontId="13" fillId="0" borderId="5" xfId="0" applyFont="1" applyBorder="1"/>
    <xf numFmtId="0" fontId="8" fillId="0" borderId="0" xfId="0" applyFont="1" applyAlignment="1">
      <alignment vertical="center"/>
    </xf>
    <xf numFmtId="0" fontId="11" fillId="5" borderId="1" xfId="0" applyFont="1" applyFill="1" applyBorder="1" applyAlignment="1">
      <alignment horizontal="center" vertical="center" wrapText="1"/>
    </xf>
    <xf numFmtId="43" fontId="8" fillId="5" borderId="1" xfId="1" applyFont="1" applyFill="1" applyBorder="1" applyAlignment="1">
      <alignment horizontal="center" vertical="center" wrapText="1"/>
    </xf>
    <xf numFmtId="0" fontId="11" fillId="4" borderId="1" xfId="0" applyFont="1" applyFill="1" applyBorder="1" applyAlignment="1">
      <alignment horizontal="center" vertical="center" wrapText="1"/>
    </xf>
    <xf numFmtId="43" fontId="8" fillId="4" borderId="1" xfId="1"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7" xfId="0" applyFont="1" applyFill="1" applyBorder="1" applyAlignment="1">
      <alignment horizontal="center" vertical="center" wrapText="1"/>
    </xf>
    <xf numFmtId="0" fontId="24" fillId="6" borderId="12"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8" fillId="6" borderId="14"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1" fillId="6" borderId="1" xfId="0" applyFont="1" applyFill="1" applyBorder="1" applyAlignment="1">
      <alignment horizontal="center" vertical="center" wrapText="1"/>
    </xf>
    <xf numFmtId="43" fontId="8" fillId="6" borderId="1" xfId="1" applyFont="1" applyFill="1" applyBorder="1" applyAlignment="1">
      <alignment horizontal="center" vertical="center" wrapText="1"/>
    </xf>
    <xf numFmtId="0" fontId="11" fillId="7" borderId="1" xfId="0" applyFont="1" applyFill="1" applyBorder="1" applyAlignment="1">
      <alignment horizontal="center" vertical="center" wrapText="1"/>
    </xf>
    <xf numFmtId="43" fontId="8" fillId="7" borderId="1" xfId="1" applyFont="1" applyFill="1" applyBorder="1" applyAlignment="1">
      <alignment horizontal="center" vertical="center" wrapText="1"/>
    </xf>
    <xf numFmtId="0" fontId="20" fillId="0" borderId="0" xfId="0" applyFont="1" applyAlignment="1">
      <alignment vertical="center"/>
    </xf>
    <xf numFmtId="0" fontId="13" fillId="0" borderId="0" xfId="0" applyFont="1" applyAlignment="1">
      <alignment horizontal="left" wrapText="1"/>
    </xf>
    <xf numFmtId="0" fontId="19" fillId="0" borderId="0" xfId="0" applyFont="1" applyAlignment="1">
      <alignment horizontal="left" vertical="center" wrapText="1"/>
    </xf>
    <xf numFmtId="0" fontId="6" fillId="2" borderId="3" xfId="0" applyFont="1" applyFill="1" applyBorder="1" applyAlignment="1">
      <alignment horizontal="right" vertical="center"/>
    </xf>
    <xf numFmtId="0" fontId="6" fillId="2" borderId="8" xfId="0" applyFont="1" applyFill="1" applyBorder="1" applyAlignment="1">
      <alignment horizontal="right" vertical="center"/>
    </xf>
    <xf numFmtId="0" fontId="6" fillId="2" borderId="4" xfId="0" applyFont="1" applyFill="1" applyBorder="1" applyAlignment="1">
      <alignment horizontal="right" vertical="center"/>
    </xf>
    <xf numFmtId="0" fontId="8" fillId="2" borderId="3" xfId="0" applyFont="1" applyFill="1" applyBorder="1" applyAlignment="1">
      <alignment horizontal="right" vertical="center"/>
    </xf>
    <xf numFmtId="0" fontId="8" fillId="2" borderId="8" xfId="0" applyFont="1" applyFill="1" applyBorder="1" applyAlignment="1">
      <alignment horizontal="right" vertical="center"/>
    </xf>
    <xf numFmtId="0" fontId="8" fillId="2" borderId="4" xfId="0" applyFont="1" applyFill="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left" vertical="center" wrapText="1"/>
    </xf>
    <xf numFmtId="0" fontId="24" fillId="0" borderId="0" xfId="0" applyFont="1" applyAlignment="1">
      <alignment horizontal="left" vertical="center" wrapText="1"/>
    </xf>
    <xf numFmtId="0" fontId="24" fillId="0" borderId="21" xfId="0" applyFont="1" applyBorder="1" applyAlignment="1">
      <alignment horizontal="left" vertical="center" wrapText="1"/>
    </xf>
    <xf numFmtId="10" fontId="17" fillId="2" borderId="1" xfId="3" applyNumberFormat="1" applyFont="1" applyFill="1" applyBorder="1" applyAlignment="1">
      <alignment horizontal="center" vertical="center" wrapText="1"/>
    </xf>
    <xf numFmtId="0" fontId="8" fillId="0" borderId="22" xfId="0" applyFont="1" applyBorder="1" applyAlignment="1">
      <alignment horizontal="center" vertical="center"/>
    </xf>
    <xf numFmtId="0" fontId="8" fillId="0" borderId="5" xfId="0" applyFont="1" applyBorder="1" applyAlignment="1">
      <alignment horizontal="center" vertical="center"/>
    </xf>
    <xf numFmtId="0" fontId="13" fillId="0" borderId="9" xfId="0" applyFont="1" applyBorder="1" applyAlignment="1">
      <alignment horizontal="center"/>
    </xf>
    <xf numFmtId="0" fontId="13" fillId="0" borderId="0" xfId="0" applyFont="1" applyAlignment="1">
      <alignment horizontal="center"/>
    </xf>
    <xf numFmtId="0" fontId="6" fillId="0" borderId="7" xfId="0" applyFont="1" applyBorder="1" applyAlignment="1">
      <alignment horizontal="center" vertical="center"/>
    </xf>
    <xf numFmtId="0" fontId="6" fillId="0" borderId="10" xfId="0" applyFont="1" applyBorder="1" applyAlignment="1">
      <alignment horizontal="center" vertical="center"/>
    </xf>
    <xf numFmtId="0" fontId="10" fillId="3" borderId="1" xfId="0" applyFont="1" applyFill="1" applyBorder="1" applyAlignment="1">
      <alignment horizontal="center" vertical="center" wrapText="1"/>
    </xf>
    <xf numFmtId="0" fontId="10" fillId="0" borderId="0" xfId="0" applyFont="1" applyAlignment="1">
      <alignment horizontal="left" vertical="center" wrapText="1"/>
    </xf>
    <xf numFmtId="0" fontId="10" fillId="3" borderId="3" xfId="0" applyFont="1" applyFill="1" applyBorder="1" applyAlignment="1">
      <alignment horizontal="left" vertical="center"/>
    </xf>
    <xf numFmtId="0" fontId="10" fillId="3" borderId="4" xfId="0" applyFont="1" applyFill="1" applyBorder="1" applyAlignment="1">
      <alignment horizontal="left" vertical="center"/>
    </xf>
    <xf numFmtId="0" fontId="7" fillId="0" borderId="0" xfId="0" applyFont="1" applyAlignment="1">
      <alignment horizontal="center" vertical="top" wrapText="1"/>
    </xf>
    <xf numFmtId="0" fontId="21" fillId="0" borderId="0" xfId="0" applyFont="1" applyAlignment="1">
      <alignment horizont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vertical="center" wrapText="1"/>
    </xf>
    <xf numFmtId="0" fontId="5" fillId="0" borderId="8" xfId="0" applyFont="1" applyBorder="1" applyAlignment="1">
      <alignment horizontal="left"/>
    </xf>
    <xf numFmtId="0" fontId="20" fillId="0" borderId="0" xfId="0" applyFont="1" applyAlignment="1">
      <alignment horizontal="center"/>
    </xf>
    <xf numFmtId="0" fontId="10" fillId="3" borderId="3" xfId="0" quotePrefix="1" applyFont="1" applyFill="1" applyBorder="1" applyAlignment="1">
      <alignment horizontal="left" vertical="center"/>
    </xf>
    <xf numFmtId="14" fontId="10" fillId="3" borderId="3" xfId="0" applyNumberFormat="1" applyFont="1" applyFill="1" applyBorder="1" applyAlignment="1">
      <alignment horizontal="left" vertical="center"/>
    </xf>
    <xf numFmtId="0" fontId="14" fillId="0" borderId="0" xfId="0" applyFont="1" applyAlignment="1">
      <alignment horizontal="center" vertic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A6EF-A7D8-413C-A791-AD1CE59D22C7}">
  <sheetPr>
    <pageSetUpPr fitToPage="1"/>
  </sheetPr>
  <dimension ref="A1:P112"/>
  <sheetViews>
    <sheetView showGridLines="0" tabSelected="1" topLeftCell="A79" zoomScale="80" zoomScaleNormal="80" zoomScaleSheetLayoutView="85" workbookViewId="0">
      <selection activeCell="A107" sqref="A107:L107"/>
    </sheetView>
  </sheetViews>
  <sheetFormatPr defaultRowHeight="15" x14ac:dyDescent="0.25"/>
  <cols>
    <col min="1" max="1" width="23.85546875" customWidth="1"/>
    <col min="2" max="2" width="19" customWidth="1"/>
    <col min="3" max="3" width="42" customWidth="1"/>
    <col min="4" max="4" width="21.140625" customWidth="1"/>
    <col min="5" max="5" width="18.5703125" customWidth="1"/>
    <col min="6" max="6" width="24.42578125" customWidth="1"/>
    <col min="7" max="7" width="25.85546875" customWidth="1"/>
    <col min="8" max="8" width="21.42578125" customWidth="1"/>
    <col min="9" max="9" width="23" customWidth="1"/>
    <col min="10" max="10" width="19.5703125" customWidth="1"/>
    <col min="11" max="11" width="16.28515625" customWidth="1"/>
    <col min="12" max="12" width="19.42578125" customWidth="1"/>
    <col min="13" max="13" width="19.85546875" customWidth="1"/>
    <col min="14" max="14" width="22.7109375" customWidth="1"/>
    <col min="15" max="15" width="21.140625" customWidth="1"/>
  </cols>
  <sheetData>
    <row r="1" spans="1:13" s="4" customFormat="1" ht="37.5" customHeight="1" x14ac:dyDescent="0.25">
      <c r="A1" s="91" t="s">
        <v>91</v>
      </c>
      <c r="B1" s="91"/>
      <c r="C1" s="91"/>
      <c r="D1" s="91"/>
      <c r="E1" s="91"/>
      <c r="F1" s="91"/>
      <c r="G1" s="91"/>
      <c r="H1" s="91"/>
      <c r="I1" s="91"/>
      <c r="J1" s="91"/>
      <c r="K1" s="91"/>
      <c r="L1" s="91"/>
    </row>
    <row r="2" spans="1:13" ht="21" x14ac:dyDescent="0.25">
      <c r="A2" s="105" t="s">
        <v>15</v>
      </c>
      <c r="B2" s="106"/>
      <c r="C2" s="106"/>
      <c r="D2" s="106"/>
      <c r="E2" s="106"/>
      <c r="F2" s="106"/>
      <c r="G2" s="106"/>
      <c r="H2" s="106"/>
      <c r="I2" s="106"/>
      <c r="J2" s="106"/>
      <c r="K2" s="106"/>
      <c r="L2" s="106"/>
      <c r="M2" s="106"/>
    </row>
    <row r="3" spans="1:13" ht="28.5" x14ac:dyDescent="0.45">
      <c r="A3" s="107" t="s">
        <v>20</v>
      </c>
      <c r="B3" s="108"/>
      <c r="C3" s="108"/>
      <c r="D3" s="108"/>
      <c r="E3" s="108"/>
      <c r="F3" s="108"/>
      <c r="G3" s="108"/>
      <c r="H3" s="108"/>
      <c r="I3" s="108"/>
      <c r="J3" s="108"/>
      <c r="K3" s="108"/>
      <c r="L3" s="108"/>
      <c r="M3" s="108"/>
    </row>
    <row r="4" spans="1:13" ht="18.75" x14ac:dyDescent="0.25">
      <c r="A4" s="109" t="s">
        <v>49</v>
      </c>
      <c r="B4" s="110"/>
      <c r="C4" s="110"/>
      <c r="D4" s="110"/>
      <c r="E4" s="110"/>
      <c r="F4" s="110"/>
      <c r="G4" s="110"/>
      <c r="H4" s="110"/>
      <c r="I4" s="110"/>
      <c r="J4" s="110"/>
      <c r="K4" s="110"/>
      <c r="L4" s="110"/>
      <c r="M4" s="110"/>
    </row>
    <row r="5" spans="1:13" s="4" customFormat="1" ht="21" x14ac:dyDescent="0.25">
      <c r="A5" s="40"/>
      <c r="B5" s="5"/>
      <c r="C5" s="5"/>
      <c r="D5" s="5"/>
      <c r="E5" s="5"/>
      <c r="F5" s="5"/>
      <c r="G5" s="5"/>
      <c r="H5" s="5"/>
      <c r="I5" s="5"/>
      <c r="J5" s="5"/>
      <c r="K5" s="5"/>
      <c r="L5" s="5"/>
    </row>
    <row r="6" spans="1:13" s="24" customFormat="1" ht="27" customHeight="1" x14ac:dyDescent="0.25">
      <c r="A6" s="16" t="s">
        <v>27</v>
      </c>
      <c r="B6" s="113"/>
      <c r="C6" s="114"/>
      <c r="D6" s="23" t="s">
        <v>28</v>
      </c>
      <c r="E6" s="113"/>
      <c r="F6" s="114"/>
      <c r="I6" s="17"/>
      <c r="J6" s="17"/>
      <c r="K6" s="17"/>
      <c r="L6" s="17"/>
    </row>
    <row r="7" spans="1:13" s="24" customFormat="1" ht="6" customHeight="1" x14ac:dyDescent="0.25">
      <c r="A7" s="16"/>
      <c r="F7" s="17"/>
      <c r="G7" s="17"/>
      <c r="H7" s="17"/>
      <c r="I7" s="17"/>
      <c r="J7" s="17"/>
      <c r="K7" s="17"/>
      <c r="L7" s="17"/>
    </row>
    <row r="8" spans="1:13" s="24" customFormat="1" ht="65.25" customHeight="1" x14ac:dyDescent="0.25">
      <c r="A8" s="16" t="s">
        <v>29</v>
      </c>
      <c r="B8" s="111"/>
      <c r="C8" s="111"/>
      <c r="D8" s="111"/>
      <c r="E8" s="111"/>
      <c r="F8" s="111"/>
      <c r="G8" s="111"/>
      <c r="H8" s="111"/>
      <c r="I8" s="111"/>
      <c r="J8" s="111"/>
      <c r="K8" s="111"/>
      <c r="L8" s="111"/>
      <c r="M8" s="111"/>
    </row>
    <row r="9" spans="1:13" s="24" customFormat="1" ht="6" customHeight="1" x14ac:dyDescent="0.25">
      <c r="A9" s="16"/>
      <c r="B9" s="17"/>
      <c r="D9" s="17"/>
      <c r="E9" s="17"/>
      <c r="F9" s="17"/>
      <c r="G9" s="17"/>
      <c r="H9" s="17"/>
      <c r="I9" s="17"/>
      <c r="J9" s="17"/>
      <c r="K9" s="17"/>
      <c r="L9" s="17"/>
    </row>
    <row r="10" spans="1:13" s="24" customFormat="1" ht="27" customHeight="1" x14ac:dyDescent="0.25">
      <c r="A10" s="16" t="s">
        <v>30</v>
      </c>
      <c r="B10" s="113"/>
      <c r="C10" s="114"/>
      <c r="D10" s="16" t="s">
        <v>69</v>
      </c>
      <c r="E10" s="122"/>
      <c r="F10" s="114"/>
      <c r="H10" s="17"/>
      <c r="I10" s="18"/>
      <c r="J10" s="18"/>
      <c r="K10" s="17"/>
      <c r="L10" s="18"/>
    </row>
    <row r="11" spans="1:13" s="24" customFormat="1" ht="6" customHeight="1" x14ac:dyDescent="0.25">
      <c r="A11" s="16"/>
      <c r="F11" s="17"/>
      <c r="G11" s="17"/>
      <c r="H11" s="17"/>
      <c r="I11" s="17"/>
      <c r="J11" s="17"/>
      <c r="K11" s="17"/>
      <c r="L11" s="17"/>
    </row>
    <row r="12" spans="1:13" s="24" customFormat="1" ht="27" customHeight="1" x14ac:dyDescent="0.25">
      <c r="A12" s="16" t="s">
        <v>31</v>
      </c>
      <c r="B12" s="113"/>
      <c r="C12" s="114"/>
      <c r="D12" s="16" t="s">
        <v>69</v>
      </c>
      <c r="E12" s="122"/>
      <c r="F12" s="114"/>
      <c r="H12" s="17"/>
      <c r="I12" s="18"/>
      <c r="J12" s="18"/>
      <c r="K12" s="17"/>
      <c r="L12" s="18"/>
    </row>
    <row r="13" spans="1:13" s="24" customFormat="1" ht="28.5" customHeight="1" x14ac:dyDescent="0.25">
      <c r="A13" s="16"/>
      <c r="F13" s="17"/>
      <c r="H13" s="17"/>
      <c r="I13" s="18"/>
      <c r="J13" s="18"/>
      <c r="K13" s="17"/>
      <c r="L13" s="18"/>
    </row>
    <row r="14" spans="1:13" s="18" customFormat="1" ht="27" customHeight="1" x14ac:dyDescent="0.25">
      <c r="A14" s="16" t="s">
        <v>50</v>
      </c>
      <c r="B14" s="113"/>
      <c r="C14" s="114"/>
      <c r="D14" s="16" t="s">
        <v>53</v>
      </c>
      <c r="E14" s="113"/>
      <c r="F14" s="114"/>
      <c r="G14" s="24"/>
      <c r="H14" s="17"/>
      <c r="K14" s="17"/>
    </row>
    <row r="15" spans="1:13" s="24" customFormat="1" ht="6" customHeight="1" x14ac:dyDescent="0.25">
      <c r="A15" s="16"/>
      <c r="F15" s="17"/>
      <c r="G15" s="17"/>
      <c r="H15" s="17"/>
      <c r="I15" s="17"/>
      <c r="J15" s="17"/>
      <c r="K15" s="17"/>
      <c r="L15" s="17"/>
    </row>
    <row r="16" spans="1:13" s="18" customFormat="1" ht="27" customHeight="1" x14ac:dyDescent="0.25">
      <c r="A16" s="16" t="s">
        <v>51</v>
      </c>
      <c r="B16" s="113"/>
      <c r="C16" s="114"/>
      <c r="D16" s="16" t="s">
        <v>54</v>
      </c>
      <c r="E16" s="123"/>
      <c r="F16" s="114"/>
      <c r="G16" s="24"/>
      <c r="H16" s="17"/>
      <c r="K16" s="17"/>
    </row>
    <row r="17" spans="1:14" s="24" customFormat="1" ht="6" customHeight="1" x14ac:dyDescent="0.25">
      <c r="A17" s="16"/>
      <c r="F17" s="17"/>
      <c r="G17" s="17"/>
      <c r="H17" s="17"/>
      <c r="I17" s="17"/>
      <c r="J17" s="17"/>
      <c r="K17" s="17"/>
      <c r="L17" s="17"/>
    </row>
    <row r="18" spans="1:14" s="18" customFormat="1" ht="27" customHeight="1" x14ac:dyDescent="0.25">
      <c r="A18" s="18" t="s">
        <v>52</v>
      </c>
      <c r="B18" s="113"/>
      <c r="C18" s="114"/>
      <c r="D18" s="16" t="s">
        <v>33</v>
      </c>
      <c r="E18" s="24"/>
      <c r="F18" s="17"/>
      <c r="G18" s="24"/>
      <c r="H18" s="17"/>
      <c r="K18" s="17"/>
    </row>
    <row r="19" spans="1:14" s="24" customFormat="1" ht="6" customHeight="1" x14ac:dyDescent="0.25">
      <c r="A19" s="16"/>
      <c r="F19" s="17"/>
      <c r="G19" s="17"/>
      <c r="H19" s="17"/>
      <c r="I19" s="17"/>
      <c r="J19" s="17"/>
      <c r="K19" s="17"/>
      <c r="L19" s="17"/>
    </row>
    <row r="20" spans="1:14" s="18" customFormat="1" ht="48.75" customHeight="1" x14ac:dyDescent="0.25">
      <c r="A20" s="112" t="s">
        <v>34</v>
      </c>
      <c r="B20" s="112"/>
      <c r="C20" s="112"/>
      <c r="D20" s="112"/>
      <c r="E20" s="112"/>
      <c r="F20" s="112"/>
      <c r="G20" s="112"/>
      <c r="H20" s="112"/>
      <c r="I20" s="112"/>
      <c r="J20" s="112"/>
      <c r="K20" s="112"/>
      <c r="L20" s="112"/>
      <c r="M20" s="112"/>
    </row>
    <row r="21" spans="1:14" s="4" customFormat="1" ht="77.25" customHeight="1" thickBot="1" x14ac:dyDescent="0.3">
      <c r="A21" s="124" t="s">
        <v>16</v>
      </c>
      <c r="B21" s="124"/>
      <c r="C21" s="124"/>
      <c r="D21" s="124"/>
      <c r="E21" s="124"/>
      <c r="F21" s="124"/>
      <c r="G21" s="124"/>
      <c r="H21" s="124"/>
      <c r="I21" s="124"/>
      <c r="J21" s="124"/>
      <c r="K21" s="124"/>
      <c r="L21" s="124"/>
      <c r="M21" s="124"/>
    </row>
    <row r="22" spans="1:14" s="4" customFormat="1" ht="37.5" customHeight="1" thickBot="1" x14ac:dyDescent="0.3">
      <c r="A22" s="101" t="s">
        <v>32</v>
      </c>
      <c r="B22" s="101"/>
      <c r="C22" s="101"/>
      <c r="D22" s="101"/>
      <c r="E22" s="41"/>
      <c r="F22" s="40" t="s">
        <v>68</v>
      </c>
      <c r="G22" s="25"/>
      <c r="H22" s="25"/>
      <c r="I22" s="25"/>
      <c r="J22" s="25"/>
      <c r="K22" s="25"/>
      <c r="L22" s="25"/>
    </row>
    <row r="23" spans="1:14" s="24" customFormat="1" ht="47.25" customHeight="1" x14ac:dyDescent="0.25">
      <c r="A23" s="101" t="s">
        <v>58</v>
      </c>
      <c r="B23" s="101"/>
      <c r="C23" s="101"/>
      <c r="D23" s="101"/>
      <c r="E23" s="101"/>
      <c r="F23" s="101"/>
      <c r="G23" s="101"/>
      <c r="H23" s="101"/>
      <c r="I23" s="101"/>
      <c r="J23" s="101"/>
      <c r="K23" s="101"/>
      <c r="L23" s="101"/>
      <c r="M23" s="101"/>
    </row>
    <row r="24" spans="1:14" s="24" customFormat="1" ht="31.5" customHeight="1" x14ac:dyDescent="0.25">
      <c r="A24" s="100" t="s">
        <v>59</v>
      </c>
      <c r="B24" s="100"/>
      <c r="C24" s="100"/>
      <c r="D24" s="100"/>
      <c r="E24" s="100"/>
      <c r="F24" s="100"/>
      <c r="G24" s="100"/>
      <c r="H24" s="100"/>
      <c r="I24" s="100"/>
      <c r="J24" s="100"/>
      <c r="K24" s="100"/>
      <c r="L24" s="100"/>
      <c r="M24" s="100"/>
    </row>
    <row r="25" spans="1:14" s="24" customFormat="1" ht="48.75" customHeight="1" x14ac:dyDescent="0.25">
      <c r="A25" s="101" t="s">
        <v>60</v>
      </c>
      <c r="B25" s="101"/>
      <c r="C25" s="101"/>
      <c r="D25" s="101"/>
      <c r="E25" s="101"/>
      <c r="F25" s="101"/>
      <c r="G25" s="101"/>
      <c r="H25" s="101"/>
      <c r="I25" s="101"/>
      <c r="J25" s="101"/>
      <c r="K25" s="101"/>
      <c r="L25" s="101"/>
      <c r="M25" s="101"/>
    </row>
    <row r="26" spans="1:14" s="24" customFormat="1" ht="43.5" customHeight="1" x14ac:dyDescent="0.25">
      <c r="A26" s="101" t="s">
        <v>61</v>
      </c>
      <c r="B26" s="101"/>
      <c r="C26" s="101"/>
      <c r="D26" s="101"/>
      <c r="E26" s="101"/>
      <c r="F26" s="101"/>
      <c r="G26" s="101"/>
      <c r="H26" s="101"/>
      <c r="I26" s="101"/>
      <c r="J26" s="101"/>
      <c r="K26" s="101"/>
      <c r="L26" s="101"/>
      <c r="M26" s="101"/>
    </row>
    <row r="27" spans="1:14" s="24" customFormat="1" ht="32.25" customHeight="1" x14ac:dyDescent="0.25">
      <c r="A27" s="101" t="s">
        <v>62</v>
      </c>
      <c r="B27" s="101"/>
      <c r="C27" s="101"/>
      <c r="D27" s="101"/>
      <c r="E27" s="101"/>
      <c r="F27" s="101"/>
      <c r="G27" s="101"/>
      <c r="H27" s="101"/>
      <c r="I27" s="101"/>
      <c r="J27" s="101"/>
      <c r="K27" s="101"/>
      <c r="L27" s="101"/>
      <c r="M27" s="101"/>
    </row>
    <row r="28" spans="1:14" s="11" customFormat="1" ht="48" customHeight="1" thickBot="1" x14ac:dyDescent="0.5">
      <c r="A28" s="10" t="s">
        <v>109</v>
      </c>
      <c r="B28" s="60"/>
      <c r="C28" s="60"/>
      <c r="D28" s="60"/>
      <c r="E28" s="60"/>
      <c r="F28" s="60"/>
      <c r="G28" s="60"/>
      <c r="H28" s="60"/>
      <c r="I28" s="60"/>
      <c r="J28" s="60"/>
      <c r="K28" s="60"/>
      <c r="L28" s="60"/>
    </row>
    <row r="29" spans="1:14" s="11" customFormat="1" ht="48" customHeight="1" thickBot="1" x14ac:dyDescent="0.5">
      <c r="A29" s="102" t="s">
        <v>48</v>
      </c>
      <c r="B29" s="103"/>
      <c r="C29" s="56">
        <v>0.15</v>
      </c>
      <c r="E29" s="42"/>
      <c r="F29" s="42"/>
      <c r="G29" s="42"/>
      <c r="H29" s="42"/>
      <c r="I29" s="42"/>
      <c r="J29" s="42"/>
      <c r="K29" s="42"/>
      <c r="L29" s="42"/>
    </row>
    <row r="30" spans="1:14" s="4" customFormat="1" ht="16.5" customHeight="1" x14ac:dyDescent="0.25">
      <c r="A30" s="13"/>
      <c r="B30" s="13"/>
      <c r="C30" s="13"/>
      <c r="D30" s="13"/>
      <c r="E30" s="13"/>
      <c r="F30" s="13"/>
      <c r="G30" s="13"/>
      <c r="H30" s="13"/>
      <c r="I30" s="13"/>
      <c r="J30" s="13"/>
      <c r="K30" s="13"/>
      <c r="L30" s="13"/>
    </row>
    <row r="31" spans="1:14" ht="114.75" customHeight="1" x14ac:dyDescent="0.25">
      <c r="A31" s="29" t="s">
        <v>103</v>
      </c>
      <c r="B31" s="29" t="s">
        <v>19</v>
      </c>
      <c r="C31" s="29" t="s">
        <v>24</v>
      </c>
      <c r="D31" s="29" t="s">
        <v>70</v>
      </c>
      <c r="E31" s="29" t="s">
        <v>72</v>
      </c>
      <c r="F31" s="29" t="s">
        <v>121</v>
      </c>
      <c r="G31" s="29" t="s">
        <v>95</v>
      </c>
      <c r="H31" s="29" t="s">
        <v>10</v>
      </c>
      <c r="I31" s="29" t="s">
        <v>9</v>
      </c>
      <c r="J31" s="29" t="s">
        <v>25</v>
      </c>
      <c r="K31" s="29" t="s">
        <v>12</v>
      </c>
      <c r="L31" s="76" t="s">
        <v>105</v>
      </c>
      <c r="M31" s="78" t="s">
        <v>104</v>
      </c>
      <c r="N31" s="87" t="s">
        <v>119</v>
      </c>
    </row>
    <row r="32" spans="1:14" ht="15.75" x14ac:dyDescent="0.25">
      <c r="A32" s="29"/>
      <c r="B32" s="29" t="s">
        <v>7</v>
      </c>
      <c r="C32" s="29"/>
      <c r="D32" s="29" t="s">
        <v>8</v>
      </c>
      <c r="E32" s="29" t="s">
        <v>8</v>
      </c>
      <c r="F32" s="29" t="s">
        <v>8</v>
      </c>
      <c r="G32" s="29" t="s">
        <v>8</v>
      </c>
      <c r="H32" s="29" t="s">
        <v>8</v>
      </c>
      <c r="I32" s="29" t="s">
        <v>8</v>
      </c>
      <c r="J32" s="29" t="s">
        <v>0</v>
      </c>
      <c r="K32" s="29" t="s">
        <v>67</v>
      </c>
      <c r="L32" s="76" t="s">
        <v>1</v>
      </c>
      <c r="M32" s="78" t="s">
        <v>1</v>
      </c>
      <c r="N32" s="87" t="s">
        <v>1</v>
      </c>
    </row>
    <row r="33" spans="1:16" ht="25.5" customHeight="1" x14ac:dyDescent="0.25">
      <c r="A33" s="29" t="s">
        <v>6</v>
      </c>
      <c r="B33" s="29" t="s">
        <v>3</v>
      </c>
      <c r="C33" s="29" t="s">
        <v>2</v>
      </c>
      <c r="D33" s="29" t="s">
        <v>5</v>
      </c>
      <c r="E33" s="29" t="s">
        <v>97</v>
      </c>
      <c r="F33" s="29" t="s">
        <v>4</v>
      </c>
      <c r="G33" s="29" t="s">
        <v>65</v>
      </c>
      <c r="H33" s="29" t="s">
        <v>98</v>
      </c>
      <c r="I33" s="29" t="s">
        <v>99</v>
      </c>
      <c r="J33" s="29" t="s">
        <v>100</v>
      </c>
      <c r="K33" s="29" t="s">
        <v>101</v>
      </c>
      <c r="L33" s="76" t="s">
        <v>122</v>
      </c>
      <c r="M33" s="78" t="s">
        <v>102</v>
      </c>
      <c r="N33" s="87" t="s">
        <v>120</v>
      </c>
    </row>
    <row r="34" spans="1:16" ht="15.75" x14ac:dyDescent="0.25">
      <c r="A34" s="70" t="s">
        <v>92</v>
      </c>
      <c r="B34" s="27" t="s">
        <v>93</v>
      </c>
      <c r="C34" s="57" t="s">
        <v>96</v>
      </c>
      <c r="D34" s="28">
        <v>100</v>
      </c>
      <c r="E34" s="19">
        <f>D34-D34*$C$29</f>
        <v>85</v>
      </c>
      <c r="F34" s="28">
        <v>20</v>
      </c>
      <c r="G34" s="28">
        <v>5</v>
      </c>
      <c r="H34" s="22">
        <f>+E34-F34-G34</f>
        <v>60</v>
      </c>
      <c r="I34" s="28">
        <v>30</v>
      </c>
      <c r="J34" s="20">
        <f>100%-(I34/H34)</f>
        <v>0.5</v>
      </c>
      <c r="K34" s="28">
        <v>200</v>
      </c>
      <c r="L34" s="21">
        <f>+H34*K34</f>
        <v>12000</v>
      </c>
      <c r="M34" s="19">
        <f>I34*K34</f>
        <v>6000</v>
      </c>
      <c r="N34" s="19">
        <f>+(I34+F34)*K34</f>
        <v>10000</v>
      </c>
      <c r="O34" s="14"/>
    </row>
    <row r="35" spans="1:16" ht="15.75" x14ac:dyDescent="0.25">
      <c r="A35" s="70" t="s">
        <v>112</v>
      </c>
      <c r="B35" s="27" t="s">
        <v>93</v>
      </c>
      <c r="C35" s="57" t="s">
        <v>113</v>
      </c>
      <c r="D35" s="28">
        <v>100</v>
      </c>
      <c r="E35" s="19">
        <f t="shared" ref="E35:E41" si="0">D35-D35*$C$29</f>
        <v>85</v>
      </c>
      <c r="F35" s="28">
        <v>0</v>
      </c>
      <c r="G35" s="28">
        <v>0</v>
      </c>
      <c r="H35" s="22">
        <f t="shared" ref="H35:H41" si="1">+E35-F35-G35</f>
        <v>85</v>
      </c>
      <c r="I35" s="28">
        <v>75</v>
      </c>
      <c r="J35" s="20">
        <f t="shared" ref="J35:J41" si="2">100%-(I35/H35)</f>
        <v>0.11764705882352944</v>
      </c>
      <c r="K35" s="28">
        <v>200</v>
      </c>
      <c r="L35" s="21">
        <f t="shared" ref="L35:L41" si="3">+H35*K35</f>
        <v>17000</v>
      </c>
      <c r="M35" s="19">
        <f t="shared" ref="M35:M41" si="4">I35*K35</f>
        <v>15000</v>
      </c>
      <c r="N35" s="19">
        <f t="shared" ref="N35:N41" si="5">+(I35+F35)*K35</f>
        <v>15000</v>
      </c>
      <c r="O35" s="14"/>
    </row>
    <row r="36" spans="1:16" ht="15.75" x14ac:dyDescent="0.25">
      <c r="A36" s="26"/>
      <c r="B36" s="27"/>
      <c r="C36" s="57"/>
      <c r="D36" s="28"/>
      <c r="E36" s="19">
        <f t="shared" si="0"/>
        <v>0</v>
      </c>
      <c r="F36" s="28"/>
      <c r="G36" s="28"/>
      <c r="H36" s="22">
        <f t="shared" si="1"/>
        <v>0</v>
      </c>
      <c r="I36" s="28"/>
      <c r="J36" s="20" t="e">
        <f t="shared" si="2"/>
        <v>#DIV/0!</v>
      </c>
      <c r="K36" s="28"/>
      <c r="L36" s="21">
        <f t="shared" si="3"/>
        <v>0</v>
      </c>
      <c r="M36" s="19">
        <f t="shared" si="4"/>
        <v>0</v>
      </c>
      <c r="N36" s="19">
        <f t="shared" si="5"/>
        <v>0</v>
      </c>
      <c r="O36" s="14"/>
    </row>
    <row r="37" spans="1:16" ht="15.75" x14ac:dyDescent="0.25">
      <c r="A37" s="26"/>
      <c r="B37" s="27"/>
      <c r="C37" s="57"/>
      <c r="D37" s="28"/>
      <c r="E37" s="19">
        <f t="shared" si="0"/>
        <v>0</v>
      </c>
      <c r="F37" s="28"/>
      <c r="G37" s="28"/>
      <c r="H37" s="22">
        <f t="shared" si="1"/>
        <v>0</v>
      </c>
      <c r="I37" s="28"/>
      <c r="J37" s="20" t="e">
        <f t="shared" si="2"/>
        <v>#DIV/0!</v>
      </c>
      <c r="K37" s="28"/>
      <c r="L37" s="21">
        <f t="shared" si="3"/>
        <v>0</v>
      </c>
      <c r="M37" s="19">
        <f t="shared" si="4"/>
        <v>0</v>
      </c>
      <c r="N37" s="19">
        <f t="shared" si="5"/>
        <v>0</v>
      </c>
      <c r="O37" s="14"/>
    </row>
    <row r="38" spans="1:16" ht="15.75" x14ac:dyDescent="0.25">
      <c r="A38" s="26"/>
      <c r="B38" s="27"/>
      <c r="C38" s="26"/>
      <c r="D38" s="28"/>
      <c r="E38" s="19">
        <f t="shared" si="0"/>
        <v>0</v>
      </c>
      <c r="F38" s="28"/>
      <c r="G38" s="28"/>
      <c r="H38" s="22">
        <f t="shared" si="1"/>
        <v>0</v>
      </c>
      <c r="I38" s="28"/>
      <c r="J38" s="20" t="e">
        <f t="shared" si="2"/>
        <v>#DIV/0!</v>
      </c>
      <c r="K38" s="28"/>
      <c r="L38" s="21">
        <f t="shared" si="3"/>
        <v>0</v>
      </c>
      <c r="M38" s="19">
        <f t="shared" si="4"/>
        <v>0</v>
      </c>
      <c r="N38" s="19">
        <f t="shared" si="5"/>
        <v>0</v>
      </c>
      <c r="O38" s="14"/>
    </row>
    <row r="39" spans="1:16" ht="15.75" x14ac:dyDescent="0.25">
      <c r="A39" s="26"/>
      <c r="B39" s="27"/>
      <c r="C39" s="26"/>
      <c r="D39" s="28"/>
      <c r="E39" s="19">
        <f t="shared" si="0"/>
        <v>0</v>
      </c>
      <c r="F39" s="28"/>
      <c r="G39" s="28"/>
      <c r="H39" s="22">
        <f t="shared" si="1"/>
        <v>0</v>
      </c>
      <c r="I39" s="28"/>
      <c r="J39" s="20" t="e">
        <f t="shared" si="2"/>
        <v>#DIV/0!</v>
      </c>
      <c r="K39" s="28"/>
      <c r="L39" s="21">
        <f t="shared" si="3"/>
        <v>0</v>
      </c>
      <c r="M39" s="19">
        <f t="shared" si="4"/>
        <v>0</v>
      </c>
      <c r="N39" s="19">
        <f t="shared" si="5"/>
        <v>0</v>
      </c>
      <c r="O39" s="14"/>
    </row>
    <row r="40" spans="1:16" ht="15.75" x14ac:dyDescent="0.25">
      <c r="A40" s="26"/>
      <c r="B40" s="27"/>
      <c r="C40" s="26"/>
      <c r="D40" s="28"/>
      <c r="E40" s="19">
        <f t="shared" si="0"/>
        <v>0</v>
      </c>
      <c r="F40" s="28"/>
      <c r="G40" s="28"/>
      <c r="H40" s="22">
        <f t="shared" si="1"/>
        <v>0</v>
      </c>
      <c r="I40" s="28"/>
      <c r="J40" s="20" t="e">
        <f t="shared" si="2"/>
        <v>#DIV/0!</v>
      </c>
      <c r="K40" s="28"/>
      <c r="L40" s="21">
        <f t="shared" si="3"/>
        <v>0</v>
      </c>
      <c r="M40" s="19">
        <f t="shared" si="4"/>
        <v>0</v>
      </c>
      <c r="N40" s="19">
        <f t="shared" si="5"/>
        <v>0</v>
      </c>
      <c r="O40" s="14"/>
    </row>
    <row r="41" spans="1:16" ht="15.75" x14ac:dyDescent="0.25">
      <c r="A41" s="26"/>
      <c r="B41" s="27"/>
      <c r="C41" s="26"/>
      <c r="D41" s="28"/>
      <c r="E41" s="19">
        <f t="shared" si="0"/>
        <v>0</v>
      </c>
      <c r="F41" s="28"/>
      <c r="G41" s="28"/>
      <c r="H41" s="22">
        <f t="shared" si="1"/>
        <v>0</v>
      </c>
      <c r="I41" s="28"/>
      <c r="J41" s="20" t="e">
        <f t="shared" si="2"/>
        <v>#DIV/0!</v>
      </c>
      <c r="K41" s="28"/>
      <c r="L41" s="21">
        <f t="shared" si="3"/>
        <v>0</v>
      </c>
      <c r="M41" s="19">
        <f t="shared" si="4"/>
        <v>0</v>
      </c>
      <c r="N41" s="19">
        <f t="shared" si="5"/>
        <v>0</v>
      </c>
      <c r="O41" s="14"/>
    </row>
    <row r="42" spans="1:16" s="52" customFormat="1" ht="21" x14ac:dyDescent="0.3">
      <c r="A42" s="94" t="s">
        <v>64</v>
      </c>
      <c r="B42" s="95"/>
      <c r="C42" s="95"/>
      <c r="D42" s="95"/>
      <c r="E42" s="95"/>
      <c r="F42" s="95"/>
      <c r="G42" s="95"/>
      <c r="H42" s="95"/>
      <c r="I42" s="95"/>
      <c r="J42" s="95"/>
      <c r="K42" s="96"/>
      <c r="L42" s="77">
        <f>SUM(L34:L41)</f>
        <v>29000</v>
      </c>
      <c r="M42" s="79">
        <f>SUM(M34:M41)</f>
        <v>21000</v>
      </c>
      <c r="N42" s="88">
        <f>SUM(N34:N41)</f>
        <v>25000</v>
      </c>
      <c r="P42" s="53"/>
    </row>
    <row r="43" spans="1:16" s="52" customFormat="1" ht="28.5" customHeight="1" x14ac:dyDescent="0.3">
      <c r="A43" s="97" t="s">
        <v>11</v>
      </c>
      <c r="B43" s="98"/>
      <c r="C43" s="98"/>
      <c r="D43" s="98"/>
      <c r="E43" s="98"/>
      <c r="F43" s="98"/>
      <c r="G43" s="98"/>
      <c r="H43" s="98"/>
      <c r="I43" s="98"/>
      <c r="J43" s="98"/>
      <c r="K43" s="99"/>
      <c r="L43" s="104">
        <f>100%-$M$42/$L$42</f>
        <v>0.27586206896551724</v>
      </c>
      <c r="M43" s="104"/>
      <c r="N43" s="54"/>
      <c r="O43" s="53"/>
    </row>
    <row r="44" spans="1:16" s="11" customFormat="1" ht="62.25" customHeight="1" x14ac:dyDescent="0.45">
      <c r="A44" s="74" t="s">
        <v>108</v>
      </c>
      <c r="B44" s="59"/>
      <c r="C44" s="59"/>
      <c r="D44" s="59"/>
      <c r="E44" s="59"/>
      <c r="F44" s="59"/>
      <c r="G44" s="59"/>
      <c r="H44" s="59"/>
      <c r="I44" s="59"/>
      <c r="J44" s="59"/>
      <c r="K44" s="59"/>
      <c r="L44" s="59"/>
    </row>
    <row r="45" spans="1:16" s="11" customFormat="1" ht="28.5" x14ac:dyDescent="0.35">
      <c r="A45" s="75" t="s">
        <v>56</v>
      </c>
      <c r="B45" s="50"/>
      <c r="C45" s="50"/>
      <c r="D45" s="50"/>
      <c r="E45" s="50"/>
      <c r="F45" s="50"/>
      <c r="G45" s="50"/>
      <c r="H45" s="50"/>
      <c r="I45" s="50"/>
      <c r="J45" s="50"/>
      <c r="K45" s="51"/>
      <c r="L45" s="51"/>
    </row>
    <row r="46" spans="1:16" ht="108" customHeight="1" x14ac:dyDescent="0.25">
      <c r="A46" s="29" t="s">
        <v>23</v>
      </c>
      <c r="B46" s="29" t="s">
        <v>19</v>
      </c>
      <c r="C46" s="29" t="s">
        <v>24</v>
      </c>
      <c r="D46" s="29" t="s">
        <v>90</v>
      </c>
      <c r="E46" s="29" t="s">
        <v>107</v>
      </c>
      <c r="F46" s="29" t="s">
        <v>71</v>
      </c>
      <c r="G46" s="29" t="s">
        <v>14</v>
      </c>
      <c r="H46" s="29" t="s">
        <v>12</v>
      </c>
      <c r="I46" s="89" t="s">
        <v>41</v>
      </c>
      <c r="J46" s="78" t="s">
        <v>66</v>
      </c>
      <c r="K46" s="51"/>
      <c r="L46" s="51"/>
    </row>
    <row r="47" spans="1:16" ht="15.75" x14ac:dyDescent="0.25">
      <c r="A47" s="29"/>
      <c r="B47" s="29" t="s">
        <v>7</v>
      </c>
      <c r="C47" s="29"/>
      <c r="D47" s="29" t="s">
        <v>0</v>
      </c>
      <c r="E47" s="29" t="s">
        <v>8</v>
      </c>
      <c r="F47" s="29" t="s">
        <v>8</v>
      </c>
      <c r="G47" s="29" t="s">
        <v>8</v>
      </c>
      <c r="H47" s="29" t="s">
        <v>67</v>
      </c>
      <c r="I47" s="89" t="s">
        <v>1</v>
      </c>
      <c r="J47" s="78" t="s">
        <v>1</v>
      </c>
      <c r="K47" s="51"/>
      <c r="L47" s="51"/>
    </row>
    <row r="48" spans="1:16" ht="15.75" x14ac:dyDescent="0.25">
      <c r="A48" s="29" t="s">
        <v>6</v>
      </c>
      <c r="B48" s="29" t="s">
        <v>3</v>
      </c>
      <c r="C48" s="29" t="s">
        <v>2</v>
      </c>
      <c r="D48" s="29" t="s">
        <v>5</v>
      </c>
      <c r="E48" s="29" t="s">
        <v>74</v>
      </c>
      <c r="F48" s="29" t="s">
        <v>73</v>
      </c>
      <c r="G48" s="29" t="s">
        <v>75</v>
      </c>
      <c r="H48" s="29" t="s">
        <v>76</v>
      </c>
      <c r="I48" s="89" t="s">
        <v>38</v>
      </c>
      <c r="J48" s="78" t="s">
        <v>77</v>
      </c>
      <c r="K48" s="51"/>
      <c r="L48" s="51"/>
    </row>
    <row r="49" spans="1:13" s="51" customFormat="1" ht="15.75" x14ac:dyDescent="0.25">
      <c r="A49" s="30" t="str">
        <f t="shared" ref="A49:C56" si="6">+A34</f>
        <v>1E.02.010.0010.c</v>
      </c>
      <c r="B49" s="31" t="str">
        <f t="shared" si="6"/>
        <v>m</v>
      </c>
      <c r="C49" s="72" t="str">
        <f t="shared" si="6"/>
        <v xml:space="preserve">Tubazioni flessibili pesanti in materiale plastico </v>
      </c>
      <c r="D49" s="71">
        <v>0.38</v>
      </c>
      <c r="E49" s="19">
        <f>+D49*D34</f>
        <v>38</v>
      </c>
      <c r="F49" s="19">
        <f>+G34</f>
        <v>5</v>
      </c>
      <c r="G49" s="22">
        <f>+E49-F49</f>
        <v>33</v>
      </c>
      <c r="H49" s="19">
        <f t="shared" ref="H49:H56" si="7">+K34</f>
        <v>200</v>
      </c>
      <c r="I49" s="32">
        <f>+G49*H49</f>
        <v>6600</v>
      </c>
      <c r="J49" s="32">
        <f>+I49</f>
        <v>6600</v>
      </c>
    </row>
    <row r="50" spans="1:13" s="51" customFormat="1" ht="15.75" x14ac:dyDescent="0.25">
      <c r="A50" s="30" t="str">
        <f t="shared" si="6"/>
        <v>1E.02.010.0010.d</v>
      </c>
      <c r="B50" s="31" t="str">
        <f t="shared" si="6"/>
        <v>m</v>
      </c>
      <c r="C50" s="72" t="str">
        <f t="shared" si="6"/>
        <v>xxxxxxxxxxxxx</v>
      </c>
      <c r="D50" s="71">
        <v>0.5</v>
      </c>
      <c r="E50" s="19">
        <f t="shared" ref="E50:E56" si="8">+D50*D35</f>
        <v>50</v>
      </c>
      <c r="F50" s="19">
        <f t="shared" ref="F50:F56" si="9">+G35</f>
        <v>0</v>
      </c>
      <c r="G50" s="22">
        <f>+E50-F50</f>
        <v>50</v>
      </c>
      <c r="H50" s="19">
        <f t="shared" si="7"/>
        <v>200</v>
      </c>
      <c r="I50" s="32">
        <f t="shared" ref="I50:I56" si="10">+G50*H50</f>
        <v>10000</v>
      </c>
      <c r="J50" s="32">
        <f t="shared" ref="J50:J56" si="11">+I50</f>
        <v>10000</v>
      </c>
    </row>
    <row r="51" spans="1:13" s="51" customFormat="1" ht="15.75" x14ac:dyDescent="0.25">
      <c r="A51" s="30">
        <f t="shared" si="6"/>
        <v>0</v>
      </c>
      <c r="B51" s="31">
        <f t="shared" si="6"/>
        <v>0</v>
      </c>
      <c r="C51" s="72">
        <f t="shared" si="6"/>
        <v>0</v>
      </c>
      <c r="D51" s="71"/>
      <c r="E51" s="19">
        <f t="shared" si="8"/>
        <v>0</v>
      </c>
      <c r="F51" s="19">
        <f t="shared" si="9"/>
        <v>0</v>
      </c>
      <c r="G51" s="22">
        <f t="shared" ref="G51:G56" si="12">+E51-F51</f>
        <v>0</v>
      </c>
      <c r="H51" s="19">
        <f t="shared" si="7"/>
        <v>0</v>
      </c>
      <c r="I51" s="32">
        <f t="shared" si="10"/>
        <v>0</v>
      </c>
      <c r="J51" s="32">
        <f t="shared" si="11"/>
        <v>0</v>
      </c>
    </row>
    <row r="52" spans="1:13" s="51" customFormat="1" ht="15.75" x14ac:dyDescent="0.25">
      <c r="A52" s="30">
        <f t="shared" si="6"/>
        <v>0</v>
      </c>
      <c r="B52" s="31">
        <f t="shared" si="6"/>
        <v>0</v>
      </c>
      <c r="C52" s="72">
        <f t="shared" si="6"/>
        <v>0</v>
      </c>
      <c r="D52" s="71"/>
      <c r="E52" s="19">
        <f t="shared" si="8"/>
        <v>0</v>
      </c>
      <c r="F52" s="19">
        <f t="shared" si="9"/>
        <v>0</v>
      </c>
      <c r="G52" s="22">
        <f t="shared" si="12"/>
        <v>0</v>
      </c>
      <c r="H52" s="19">
        <f t="shared" si="7"/>
        <v>0</v>
      </c>
      <c r="I52" s="32">
        <f t="shared" si="10"/>
        <v>0</v>
      </c>
      <c r="J52" s="32">
        <f t="shared" si="11"/>
        <v>0</v>
      </c>
    </row>
    <row r="53" spans="1:13" s="51" customFormat="1" ht="15.75" x14ac:dyDescent="0.25">
      <c r="A53" s="30">
        <f t="shared" si="6"/>
        <v>0</v>
      </c>
      <c r="B53" s="31">
        <f t="shared" si="6"/>
        <v>0</v>
      </c>
      <c r="C53" s="72">
        <f t="shared" si="6"/>
        <v>0</v>
      </c>
      <c r="D53" s="71"/>
      <c r="E53" s="19">
        <f t="shared" si="8"/>
        <v>0</v>
      </c>
      <c r="F53" s="19">
        <f t="shared" si="9"/>
        <v>0</v>
      </c>
      <c r="G53" s="22">
        <f t="shared" si="12"/>
        <v>0</v>
      </c>
      <c r="H53" s="19">
        <f t="shared" si="7"/>
        <v>0</v>
      </c>
      <c r="I53" s="32">
        <f t="shared" si="10"/>
        <v>0</v>
      </c>
      <c r="J53" s="32">
        <f t="shared" si="11"/>
        <v>0</v>
      </c>
    </row>
    <row r="54" spans="1:13" s="51" customFormat="1" ht="15.75" x14ac:dyDescent="0.25">
      <c r="A54" s="30">
        <f t="shared" si="6"/>
        <v>0</v>
      </c>
      <c r="B54" s="31">
        <f t="shared" si="6"/>
        <v>0</v>
      </c>
      <c r="C54" s="72">
        <f t="shared" si="6"/>
        <v>0</v>
      </c>
      <c r="D54" s="71"/>
      <c r="E54" s="19">
        <f t="shared" si="8"/>
        <v>0</v>
      </c>
      <c r="F54" s="19">
        <f t="shared" si="9"/>
        <v>0</v>
      </c>
      <c r="G54" s="22">
        <f t="shared" si="12"/>
        <v>0</v>
      </c>
      <c r="H54" s="19">
        <f t="shared" si="7"/>
        <v>0</v>
      </c>
      <c r="I54" s="32">
        <f t="shared" si="10"/>
        <v>0</v>
      </c>
      <c r="J54" s="32">
        <f t="shared" si="11"/>
        <v>0</v>
      </c>
    </row>
    <row r="55" spans="1:13" s="51" customFormat="1" ht="15.75" x14ac:dyDescent="0.25">
      <c r="A55" s="30">
        <f t="shared" si="6"/>
        <v>0</v>
      </c>
      <c r="B55" s="31">
        <f t="shared" si="6"/>
        <v>0</v>
      </c>
      <c r="C55" s="72">
        <f t="shared" si="6"/>
        <v>0</v>
      </c>
      <c r="D55" s="71"/>
      <c r="E55" s="19">
        <f t="shared" si="8"/>
        <v>0</v>
      </c>
      <c r="F55" s="19">
        <f t="shared" si="9"/>
        <v>0</v>
      </c>
      <c r="G55" s="22">
        <f t="shared" si="12"/>
        <v>0</v>
      </c>
      <c r="H55" s="19">
        <f t="shared" si="7"/>
        <v>0</v>
      </c>
      <c r="I55" s="32">
        <f t="shared" si="10"/>
        <v>0</v>
      </c>
      <c r="J55" s="32">
        <f t="shared" si="11"/>
        <v>0</v>
      </c>
    </row>
    <row r="56" spans="1:13" s="51" customFormat="1" ht="15.75" x14ac:dyDescent="0.25">
      <c r="A56" s="30">
        <f t="shared" si="6"/>
        <v>0</v>
      </c>
      <c r="B56" s="31">
        <f t="shared" si="6"/>
        <v>0</v>
      </c>
      <c r="C56" s="72">
        <f t="shared" si="6"/>
        <v>0</v>
      </c>
      <c r="D56" s="71"/>
      <c r="E56" s="19">
        <f t="shared" si="8"/>
        <v>0</v>
      </c>
      <c r="F56" s="19">
        <f t="shared" si="9"/>
        <v>0</v>
      </c>
      <c r="G56" s="22">
        <f t="shared" si="12"/>
        <v>0</v>
      </c>
      <c r="H56" s="19">
        <f t="shared" si="7"/>
        <v>0</v>
      </c>
      <c r="I56" s="55">
        <f t="shared" si="10"/>
        <v>0</v>
      </c>
      <c r="J56" s="55">
        <f t="shared" si="11"/>
        <v>0</v>
      </c>
    </row>
    <row r="57" spans="1:13" ht="30.75" customHeight="1" x14ac:dyDescent="0.25">
      <c r="A57" s="94" t="s">
        <v>64</v>
      </c>
      <c r="B57" s="95"/>
      <c r="C57" s="95"/>
      <c r="D57" s="95"/>
      <c r="E57" s="95"/>
      <c r="F57" s="95"/>
      <c r="G57" s="95"/>
      <c r="H57" s="96"/>
      <c r="I57" s="90">
        <f>SUM(I49:I56)</f>
        <v>16600</v>
      </c>
      <c r="J57" s="79">
        <f>SUM(J49:J56)</f>
        <v>16600</v>
      </c>
      <c r="K57" s="51"/>
      <c r="L57" s="51"/>
    </row>
    <row r="58" spans="1:13" s="11" customFormat="1" ht="48" customHeight="1" x14ac:dyDescent="0.45">
      <c r="A58" s="74" t="s">
        <v>42</v>
      </c>
      <c r="B58" s="58"/>
      <c r="C58" s="58"/>
      <c r="D58" s="58"/>
      <c r="E58" s="58"/>
      <c r="F58" s="58"/>
      <c r="G58" s="58"/>
      <c r="H58" s="58"/>
      <c r="I58" s="58"/>
      <c r="J58" s="58"/>
      <c r="K58" s="51"/>
      <c r="L58" s="51"/>
    </row>
    <row r="59" spans="1:13" s="11" customFormat="1" ht="28.5" x14ac:dyDescent="0.35">
      <c r="A59" s="75" t="s">
        <v>55</v>
      </c>
      <c r="B59" s="50"/>
      <c r="C59" s="50"/>
      <c r="D59" s="50"/>
      <c r="E59" s="50"/>
      <c r="F59" s="50"/>
      <c r="G59" s="50"/>
      <c r="H59" s="50"/>
      <c r="I59" s="50"/>
      <c r="J59" s="50"/>
      <c r="K59" s="51"/>
      <c r="L59" s="51"/>
      <c r="M59"/>
    </row>
    <row r="60" spans="1:13" s="52" customFormat="1" ht="111" customHeight="1" x14ac:dyDescent="0.3">
      <c r="A60" s="29" t="s">
        <v>23</v>
      </c>
      <c r="B60" s="29" t="s">
        <v>19</v>
      </c>
      <c r="C60" s="29" t="s">
        <v>24</v>
      </c>
      <c r="D60" s="29" t="s">
        <v>78</v>
      </c>
      <c r="E60" s="29" t="s">
        <v>40</v>
      </c>
      <c r="F60" s="29" t="s">
        <v>43</v>
      </c>
      <c r="G60" s="29" t="s">
        <v>79</v>
      </c>
      <c r="H60" s="29" t="s">
        <v>12</v>
      </c>
      <c r="I60" s="89" t="s">
        <v>44</v>
      </c>
      <c r="J60" s="78" t="s">
        <v>45</v>
      </c>
      <c r="K60" s="14"/>
      <c r="L60" s="14"/>
      <c r="M60"/>
    </row>
    <row r="61" spans="1:13" ht="15.75" x14ac:dyDescent="0.25">
      <c r="A61" s="29"/>
      <c r="B61" s="29" t="s">
        <v>7</v>
      </c>
      <c r="C61" s="29"/>
      <c r="D61" s="29" t="s">
        <v>8</v>
      </c>
      <c r="E61" s="29" t="s">
        <v>8</v>
      </c>
      <c r="F61" s="29" t="s">
        <v>8</v>
      </c>
      <c r="G61" s="29" t="s">
        <v>8</v>
      </c>
      <c r="H61" s="29"/>
      <c r="I61" s="89" t="s">
        <v>1</v>
      </c>
      <c r="J61" s="78" t="s">
        <v>1</v>
      </c>
      <c r="K61" s="14"/>
      <c r="L61" s="14"/>
    </row>
    <row r="62" spans="1:13" ht="15.75" x14ac:dyDescent="0.25">
      <c r="A62" s="29" t="s">
        <v>6</v>
      </c>
      <c r="B62" s="29" t="s">
        <v>3</v>
      </c>
      <c r="C62" s="29" t="s">
        <v>2</v>
      </c>
      <c r="D62" s="29" t="s">
        <v>5</v>
      </c>
      <c r="E62" s="29" t="s">
        <v>37</v>
      </c>
      <c r="F62" s="29" t="s">
        <v>4</v>
      </c>
      <c r="G62" s="29" t="s">
        <v>35</v>
      </c>
      <c r="H62" s="29" t="s">
        <v>36</v>
      </c>
      <c r="I62" s="89" t="s">
        <v>38</v>
      </c>
      <c r="J62" s="78" t="s">
        <v>39</v>
      </c>
      <c r="K62" s="14"/>
      <c r="L62" s="14"/>
    </row>
    <row r="63" spans="1:13" ht="20.100000000000001" customHeight="1" x14ac:dyDescent="0.25">
      <c r="A63" s="26" t="s">
        <v>110</v>
      </c>
      <c r="B63" s="27" t="s">
        <v>94</v>
      </c>
      <c r="C63" s="57" t="s">
        <v>111</v>
      </c>
      <c r="D63" s="28">
        <v>56.09</v>
      </c>
      <c r="E63" s="19">
        <f>+D63</f>
        <v>56.09</v>
      </c>
      <c r="F63" s="28">
        <v>10</v>
      </c>
      <c r="G63" s="22">
        <f>+E63-F63</f>
        <v>46.09</v>
      </c>
      <c r="H63" s="28">
        <v>3</v>
      </c>
      <c r="I63" s="32">
        <f t="shared" ref="I63:I70" si="13">+G63*H63</f>
        <v>138.27000000000001</v>
      </c>
      <c r="J63" s="32">
        <f t="shared" ref="J63:J70" si="14">+I63</f>
        <v>138.27000000000001</v>
      </c>
      <c r="K63" s="14"/>
      <c r="L63" s="14"/>
    </row>
    <row r="64" spans="1:13" ht="20.100000000000001" customHeight="1" x14ac:dyDescent="0.25">
      <c r="A64" s="26"/>
      <c r="B64" s="27"/>
      <c r="C64" s="57"/>
      <c r="D64" s="28"/>
      <c r="E64" s="19">
        <f t="shared" ref="E64:E70" si="15">+D64</f>
        <v>0</v>
      </c>
      <c r="F64" s="28"/>
      <c r="G64" s="22">
        <f t="shared" ref="G64:G70" si="16">+E64-F64</f>
        <v>0</v>
      </c>
      <c r="H64" s="28"/>
      <c r="I64" s="32">
        <f t="shared" si="13"/>
        <v>0</v>
      </c>
      <c r="J64" s="32">
        <f t="shared" si="14"/>
        <v>0</v>
      </c>
      <c r="K64" s="14"/>
      <c r="L64" s="14"/>
    </row>
    <row r="65" spans="1:12" ht="20.100000000000001" customHeight="1" x14ac:dyDescent="0.25">
      <c r="A65" s="26"/>
      <c r="B65" s="27"/>
      <c r="C65" s="57"/>
      <c r="D65" s="28"/>
      <c r="E65" s="19">
        <f t="shared" si="15"/>
        <v>0</v>
      </c>
      <c r="F65" s="28"/>
      <c r="G65" s="22">
        <f t="shared" si="16"/>
        <v>0</v>
      </c>
      <c r="H65" s="28"/>
      <c r="I65" s="32">
        <f t="shared" si="13"/>
        <v>0</v>
      </c>
      <c r="J65" s="32">
        <f t="shared" si="14"/>
        <v>0</v>
      </c>
      <c r="K65" s="14"/>
      <c r="L65" s="14"/>
    </row>
    <row r="66" spans="1:12" ht="20.100000000000001" customHeight="1" x14ac:dyDescent="0.25">
      <c r="A66" s="26"/>
      <c r="B66" s="27"/>
      <c r="C66" s="57"/>
      <c r="D66" s="28"/>
      <c r="E66" s="19">
        <f t="shared" si="15"/>
        <v>0</v>
      </c>
      <c r="F66" s="28"/>
      <c r="G66" s="22">
        <f t="shared" si="16"/>
        <v>0</v>
      </c>
      <c r="H66" s="28"/>
      <c r="I66" s="32">
        <f t="shared" si="13"/>
        <v>0</v>
      </c>
      <c r="J66" s="32">
        <f t="shared" si="14"/>
        <v>0</v>
      </c>
      <c r="K66" s="14"/>
      <c r="L66" s="14"/>
    </row>
    <row r="67" spans="1:12" ht="20.100000000000001" customHeight="1" x14ac:dyDescent="0.25">
      <c r="A67" s="26"/>
      <c r="B67" s="27"/>
      <c r="C67" s="57"/>
      <c r="D67" s="28"/>
      <c r="E67" s="19">
        <f t="shared" si="15"/>
        <v>0</v>
      </c>
      <c r="F67" s="28"/>
      <c r="G67" s="22">
        <f t="shared" si="16"/>
        <v>0</v>
      </c>
      <c r="H67" s="28"/>
      <c r="I67" s="32">
        <f t="shared" si="13"/>
        <v>0</v>
      </c>
      <c r="J67" s="32">
        <f t="shared" si="14"/>
        <v>0</v>
      </c>
      <c r="K67" s="14"/>
      <c r="L67" s="14"/>
    </row>
    <row r="68" spans="1:12" ht="20.100000000000001" customHeight="1" x14ac:dyDescent="0.25">
      <c r="A68" s="26"/>
      <c r="B68" s="27"/>
      <c r="C68" s="57"/>
      <c r="D68" s="28"/>
      <c r="E68" s="19">
        <f t="shared" si="15"/>
        <v>0</v>
      </c>
      <c r="F68" s="28"/>
      <c r="G68" s="22">
        <f t="shared" si="16"/>
        <v>0</v>
      </c>
      <c r="H68" s="28"/>
      <c r="I68" s="32">
        <f t="shared" si="13"/>
        <v>0</v>
      </c>
      <c r="J68" s="32">
        <f t="shared" si="14"/>
        <v>0</v>
      </c>
      <c r="K68" s="14"/>
      <c r="L68" s="14"/>
    </row>
    <row r="69" spans="1:12" ht="20.100000000000001" customHeight="1" x14ac:dyDescent="0.25">
      <c r="A69" s="26"/>
      <c r="B69" s="27"/>
      <c r="C69" s="57"/>
      <c r="D69" s="28"/>
      <c r="E69" s="19">
        <f t="shared" si="15"/>
        <v>0</v>
      </c>
      <c r="F69" s="28"/>
      <c r="G69" s="22">
        <f t="shared" si="16"/>
        <v>0</v>
      </c>
      <c r="H69" s="28"/>
      <c r="I69" s="32">
        <f t="shared" si="13"/>
        <v>0</v>
      </c>
      <c r="J69" s="32">
        <f t="shared" si="14"/>
        <v>0</v>
      </c>
      <c r="K69" s="14"/>
      <c r="L69" s="14"/>
    </row>
    <row r="70" spans="1:12" ht="20.100000000000001" customHeight="1" x14ac:dyDescent="0.25">
      <c r="A70" s="26"/>
      <c r="B70" s="27"/>
      <c r="C70" s="57"/>
      <c r="D70" s="28"/>
      <c r="E70" s="19">
        <f t="shared" si="15"/>
        <v>0</v>
      </c>
      <c r="F70" s="28"/>
      <c r="G70" s="22">
        <f t="shared" si="16"/>
        <v>0</v>
      </c>
      <c r="H70" s="28"/>
      <c r="I70" s="32">
        <f t="shared" si="13"/>
        <v>0</v>
      </c>
      <c r="J70" s="32">
        <f t="shared" si="14"/>
        <v>0</v>
      </c>
      <c r="K70" s="14"/>
      <c r="L70" s="14"/>
    </row>
    <row r="71" spans="1:12" ht="31.5" customHeight="1" x14ac:dyDescent="0.25">
      <c r="A71" s="94" t="s">
        <v>64</v>
      </c>
      <c r="B71" s="95"/>
      <c r="C71" s="95"/>
      <c r="D71" s="95"/>
      <c r="E71" s="95"/>
      <c r="F71" s="95"/>
      <c r="G71" s="95"/>
      <c r="H71" s="96"/>
      <c r="I71" s="90">
        <f>SUM(I63:I70)</f>
        <v>138.27000000000001</v>
      </c>
      <c r="J71" s="79">
        <f>SUM(J63:J70)</f>
        <v>138.27000000000001</v>
      </c>
    </row>
    <row r="72" spans="1:12" s="11" customFormat="1" ht="48" customHeight="1" thickBot="1" x14ac:dyDescent="0.5">
      <c r="A72" s="10" t="s">
        <v>80</v>
      </c>
      <c r="B72" s="73"/>
      <c r="C72" s="73"/>
      <c r="D72" s="73"/>
      <c r="E72" s="73"/>
      <c r="F72" s="73"/>
      <c r="G72" s="73"/>
      <c r="H72" s="73"/>
      <c r="I72" s="73"/>
      <c r="J72" s="73"/>
      <c r="K72" s="73"/>
      <c r="L72" s="73"/>
    </row>
    <row r="73" spans="1:12" s="52" customFormat="1" ht="66.75" customHeight="1" x14ac:dyDescent="0.3">
      <c r="A73" s="61" t="s">
        <v>81</v>
      </c>
      <c r="B73" s="62" t="s">
        <v>87</v>
      </c>
      <c r="C73" s="63" t="s">
        <v>86</v>
      </c>
      <c r="D73" s="64" t="s">
        <v>82</v>
      </c>
    </row>
    <row r="74" spans="1:12" ht="15.75" x14ac:dyDescent="0.25">
      <c r="A74" s="37" t="s">
        <v>1</v>
      </c>
      <c r="B74" s="46" t="s">
        <v>1</v>
      </c>
      <c r="C74" s="44" t="s">
        <v>1</v>
      </c>
      <c r="D74" s="38" t="s">
        <v>1</v>
      </c>
    </row>
    <row r="75" spans="1:12" ht="16.5" thickBot="1" x14ac:dyDescent="0.3">
      <c r="A75" s="37" t="s">
        <v>114</v>
      </c>
      <c r="B75" s="46" t="s">
        <v>84</v>
      </c>
      <c r="C75" s="44" t="s">
        <v>85</v>
      </c>
      <c r="D75" s="39" t="s">
        <v>63</v>
      </c>
    </row>
    <row r="76" spans="1:12" s="11" customFormat="1" ht="33.75" customHeight="1" thickBot="1" x14ac:dyDescent="0.4">
      <c r="A76" s="33">
        <f>+$L$42</f>
        <v>29000</v>
      </c>
      <c r="B76" s="47">
        <f>+$I$57</f>
        <v>16600</v>
      </c>
      <c r="C76" s="45">
        <f>+$I$71</f>
        <v>138.27000000000001</v>
      </c>
      <c r="D76" s="43">
        <f>+$A$76+$C$76</f>
        <v>29138.27</v>
      </c>
    </row>
    <row r="77" spans="1:12" s="11" customFormat="1" ht="48" customHeight="1" thickBot="1" x14ac:dyDescent="0.5">
      <c r="A77" s="10" t="s">
        <v>26</v>
      </c>
      <c r="B77" s="73"/>
      <c r="C77" s="73"/>
      <c r="D77" s="73"/>
      <c r="E77" s="73"/>
      <c r="F77" s="73"/>
      <c r="G77" s="73"/>
      <c r="H77" s="73"/>
      <c r="I77" s="73"/>
      <c r="J77" s="73"/>
      <c r="K77" s="73"/>
      <c r="L77" s="73"/>
    </row>
    <row r="78" spans="1:12" s="52" customFormat="1" ht="93" customHeight="1" x14ac:dyDescent="0.3">
      <c r="A78" s="65" t="s">
        <v>81</v>
      </c>
      <c r="B78" s="66" t="s">
        <v>106</v>
      </c>
      <c r="C78" s="67" t="s">
        <v>46</v>
      </c>
      <c r="D78" s="68" t="s">
        <v>57</v>
      </c>
      <c r="I78" s="69"/>
      <c r="K78" s="69"/>
    </row>
    <row r="79" spans="1:12" ht="15.75" x14ac:dyDescent="0.25">
      <c r="A79" s="34" t="s">
        <v>1</v>
      </c>
      <c r="B79" s="49" t="s">
        <v>1</v>
      </c>
      <c r="C79" s="48" t="s">
        <v>1</v>
      </c>
      <c r="D79" s="35" t="s">
        <v>1</v>
      </c>
    </row>
    <row r="80" spans="1:12" ht="30.75" customHeight="1" thickBot="1" x14ac:dyDescent="0.3">
      <c r="A80" s="34" t="s">
        <v>83</v>
      </c>
      <c r="B80" s="49" t="s">
        <v>89</v>
      </c>
      <c r="C80" s="48" t="s">
        <v>47</v>
      </c>
      <c r="D80" s="36" t="s">
        <v>63</v>
      </c>
    </row>
    <row r="81" spans="1:12" ht="37.5" customHeight="1" thickBot="1" x14ac:dyDescent="0.3">
      <c r="A81" s="33">
        <f>+$M$42</f>
        <v>21000</v>
      </c>
      <c r="B81" s="47">
        <f>+$J$57</f>
        <v>16600</v>
      </c>
      <c r="C81" s="45">
        <f>+$J$71</f>
        <v>138.27000000000001</v>
      </c>
      <c r="D81" s="43">
        <f>+$A$81+$C$81</f>
        <v>21138.27</v>
      </c>
    </row>
    <row r="82" spans="1:12" s="11" customFormat="1" ht="125.25" customHeight="1" thickBot="1" x14ac:dyDescent="0.5">
      <c r="A82" s="92" t="s">
        <v>115</v>
      </c>
      <c r="B82" s="92"/>
      <c r="C82" s="92"/>
      <c r="D82" s="92"/>
      <c r="E82" s="92"/>
      <c r="F82" s="92"/>
      <c r="G82" s="92"/>
      <c r="H82" s="92"/>
      <c r="I82" s="92"/>
      <c r="J82" s="73"/>
      <c r="K82" s="73"/>
      <c r="L82" s="73"/>
    </row>
    <row r="83" spans="1:12" s="52" customFormat="1" ht="93" customHeight="1" x14ac:dyDescent="0.3">
      <c r="A83" s="80" t="s">
        <v>81</v>
      </c>
      <c r="B83" s="81" t="s">
        <v>46</v>
      </c>
      <c r="C83" s="82" t="s">
        <v>116</v>
      </c>
      <c r="I83" s="69"/>
      <c r="K83" s="69"/>
    </row>
    <row r="84" spans="1:12" ht="15.75" x14ac:dyDescent="0.25">
      <c r="A84" s="83" t="s">
        <v>1</v>
      </c>
      <c r="B84" s="84" t="s">
        <v>1</v>
      </c>
      <c r="C84" s="85" t="s">
        <v>1</v>
      </c>
    </row>
    <row r="85" spans="1:12" ht="30.75" customHeight="1" thickBot="1" x14ac:dyDescent="0.3">
      <c r="A85" s="83" t="s">
        <v>88</v>
      </c>
      <c r="B85" s="84" t="s">
        <v>117</v>
      </c>
      <c r="C85" s="86" t="s">
        <v>118</v>
      </c>
    </row>
    <row r="86" spans="1:12" ht="37.5" customHeight="1" thickBot="1" x14ac:dyDescent="0.3">
      <c r="A86" s="33">
        <f>+$N$42</f>
        <v>25000</v>
      </c>
      <c r="B86" s="45">
        <f>+$J$71</f>
        <v>138.27000000000001</v>
      </c>
      <c r="C86" s="43">
        <f>+$A$86+$B$86</f>
        <v>25138.27</v>
      </c>
    </row>
    <row r="89" spans="1:12" ht="23.25" x14ac:dyDescent="0.35">
      <c r="F89" s="1"/>
      <c r="G89" s="15" t="s">
        <v>21</v>
      </c>
      <c r="H89" s="1"/>
    </row>
    <row r="90" spans="1:12" x14ac:dyDescent="0.25">
      <c r="F90" s="115" t="s">
        <v>22</v>
      </c>
      <c r="G90" s="115"/>
      <c r="H90" s="115"/>
    </row>
    <row r="91" spans="1:12" s="4" customFormat="1" ht="21" x14ac:dyDescent="0.25">
      <c r="A91" s="12"/>
      <c r="B91" s="7"/>
      <c r="C91" s="7"/>
      <c r="D91" s="7"/>
      <c r="E91" s="7"/>
      <c r="F91" s="115"/>
      <c r="G91" s="115"/>
      <c r="H91" s="115"/>
      <c r="K91" s="7"/>
      <c r="L91" s="7"/>
    </row>
    <row r="93" spans="1:12" ht="23.25" x14ac:dyDescent="0.35">
      <c r="A93" s="121" t="s">
        <v>17</v>
      </c>
      <c r="B93" s="121"/>
      <c r="C93" s="121"/>
      <c r="D93" s="121"/>
      <c r="E93" s="121"/>
      <c r="F93" s="121"/>
      <c r="G93" s="121"/>
      <c r="H93" s="121"/>
      <c r="I93" s="121"/>
      <c r="J93" s="121"/>
      <c r="K93" s="121"/>
      <c r="L93" s="121"/>
    </row>
    <row r="94" spans="1:12" ht="28.5" x14ac:dyDescent="0.45">
      <c r="C94" s="10"/>
      <c r="D94" s="10"/>
      <c r="E94" s="10"/>
      <c r="F94" s="10"/>
      <c r="G94" s="10"/>
      <c r="H94" s="10"/>
      <c r="I94" s="10"/>
      <c r="J94" s="10"/>
      <c r="K94" s="10"/>
      <c r="L94" s="10"/>
    </row>
    <row r="95" spans="1:12" s="4" customFormat="1" ht="27" customHeight="1" x14ac:dyDescent="0.35">
      <c r="A95" s="9" t="s">
        <v>27</v>
      </c>
      <c r="C95" s="117">
        <f>+$B$6</f>
        <v>0</v>
      </c>
      <c r="D95" s="118"/>
      <c r="E95" s="2"/>
      <c r="F95" s="6"/>
      <c r="G95" s="6"/>
      <c r="H95" s="6"/>
      <c r="I95" s="6"/>
      <c r="J95" s="6"/>
      <c r="K95" s="6"/>
      <c r="L95" s="6"/>
    </row>
    <row r="96" spans="1:12" s="4" customFormat="1" ht="6" customHeight="1" x14ac:dyDescent="0.35">
      <c r="A96" s="6"/>
      <c r="C96" s="6"/>
      <c r="D96" s="6"/>
      <c r="E96" s="6"/>
      <c r="F96" s="6"/>
      <c r="G96" s="6"/>
      <c r="H96" s="6"/>
      <c r="I96" s="6"/>
      <c r="J96" s="6"/>
      <c r="K96" s="6"/>
      <c r="L96" s="6"/>
    </row>
    <row r="97" spans="1:14" s="4" customFormat="1" ht="27" customHeight="1" x14ac:dyDescent="0.35">
      <c r="A97" s="9" t="s">
        <v>28</v>
      </c>
      <c r="C97" s="117">
        <f>+$E$6</f>
        <v>0</v>
      </c>
      <c r="D97" s="118"/>
      <c r="E97" s="6"/>
      <c r="F97" s="6"/>
      <c r="G97" s="6"/>
      <c r="H97" s="6"/>
      <c r="I97" s="6"/>
      <c r="J97" s="6"/>
      <c r="K97" s="6"/>
      <c r="L97" s="6"/>
    </row>
    <row r="98" spans="1:14" s="4" customFormat="1" ht="6" customHeight="1" x14ac:dyDescent="0.35">
      <c r="A98" s="6"/>
      <c r="C98" s="6"/>
      <c r="D98" s="6"/>
      <c r="E98" s="6"/>
      <c r="F98" s="6"/>
      <c r="G98" s="6"/>
      <c r="H98" s="6"/>
      <c r="I98" s="6"/>
      <c r="J98" s="6"/>
      <c r="K98" s="6"/>
      <c r="L98" s="6"/>
    </row>
    <row r="99" spans="1:14" s="4" customFormat="1" ht="71.25" customHeight="1" x14ac:dyDescent="0.35">
      <c r="A99" s="9" t="s">
        <v>29</v>
      </c>
      <c r="C99" s="119">
        <f>+$B$8</f>
        <v>0</v>
      </c>
      <c r="D99" s="119"/>
      <c r="E99" s="119"/>
      <c r="F99" s="119"/>
      <c r="G99" s="119"/>
      <c r="H99" s="119"/>
      <c r="I99" s="119"/>
      <c r="J99" s="119"/>
      <c r="K99" s="119"/>
      <c r="L99" s="119"/>
    </row>
    <row r="100" spans="1:14" s="4" customFormat="1" ht="6.75" customHeight="1" x14ac:dyDescent="0.25">
      <c r="A100" s="3"/>
      <c r="B100" s="5"/>
      <c r="C100" s="5"/>
      <c r="D100" s="5"/>
      <c r="E100" s="5"/>
      <c r="F100" s="5"/>
      <c r="G100" s="5"/>
      <c r="H100" s="5"/>
      <c r="I100" s="5"/>
      <c r="J100" s="5"/>
      <c r="K100" s="5"/>
      <c r="L100" s="5"/>
    </row>
    <row r="101" spans="1:14" s="4" customFormat="1" ht="27" customHeight="1" x14ac:dyDescent="0.45">
      <c r="A101" s="16" t="s">
        <v>30</v>
      </c>
      <c r="C101" s="117">
        <f>+$B$10</f>
        <v>0</v>
      </c>
      <c r="D101" s="120"/>
      <c r="E101" s="120"/>
      <c r="F101" s="120"/>
      <c r="G101" s="118"/>
      <c r="H101" s="10"/>
      <c r="I101" s="10"/>
      <c r="J101" s="10"/>
      <c r="K101" s="10"/>
      <c r="L101" s="10"/>
    </row>
    <row r="102" spans="1:14" s="4" customFormat="1" ht="6" customHeight="1" x14ac:dyDescent="0.45">
      <c r="A102" s="16"/>
      <c r="B102" s="6"/>
      <c r="C102" s="6"/>
      <c r="D102" s="6"/>
      <c r="E102" s="6"/>
      <c r="F102" s="6"/>
      <c r="G102" s="6"/>
      <c r="H102" s="10"/>
      <c r="I102" s="10"/>
      <c r="J102" s="10"/>
      <c r="K102" s="10"/>
      <c r="L102" s="10"/>
    </row>
    <row r="103" spans="1:14" s="4" customFormat="1" ht="27" customHeight="1" x14ac:dyDescent="0.45">
      <c r="A103" s="16" t="s">
        <v>31</v>
      </c>
      <c r="C103" s="117">
        <f>+$B$12</f>
        <v>0</v>
      </c>
      <c r="D103" s="120"/>
      <c r="E103" s="120"/>
      <c r="F103" s="120"/>
      <c r="G103" s="118"/>
      <c r="H103" s="10"/>
      <c r="I103" s="10"/>
      <c r="J103" s="10"/>
      <c r="K103" s="10"/>
      <c r="L103" s="10"/>
    </row>
    <row r="104" spans="1:14" ht="28.5" x14ac:dyDescent="0.45">
      <c r="C104" s="10"/>
      <c r="D104" s="10"/>
      <c r="E104" s="10"/>
      <c r="F104" s="10"/>
      <c r="G104" s="10"/>
      <c r="H104" s="10"/>
      <c r="I104" s="10"/>
      <c r="J104" s="10"/>
      <c r="K104" s="10"/>
      <c r="L104" s="10"/>
    </row>
    <row r="105" spans="1:14" ht="33.75" x14ac:dyDescent="0.5">
      <c r="A105" s="116" t="s">
        <v>123</v>
      </c>
      <c r="B105" s="116"/>
      <c r="C105" s="116"/>
      <c r="D105" s="116"/>
      <c r="E105" s="116"/>
      <c r="F105" s="116"/>
      <c r="G105" s="116"/>
      <c r="H105" s="116"/>
      <c r="I105" s="116"/>
      <c r="J105" s="116"/>
      <c r="K105" s="116"/>
      <c r="L105" s="116"/>
    </row>
    <row r="106" spans="1:14" ht="39" customHeight="1" x14ac:dyDescent="0.25"/>
    <row r="107" spans="1:14" ht="32.25" customHeight="1" x14ac:dyDescent="0.25">
      <c r="A107" s="93" t="s">
        <v>124</v>
      </c>
      <c r="B107" s="93"/>
      <c r="C107" s="93"/>
      <c r="D107" s="93"/>
      <c r="E107" s="93"/>
      <c r="F107" s="93"/>
      <c r="G107" s="93"/>
      <c r="H107" s="93"/>
      <c r="I107" s="93"/>
      <c r="J107" s="93"/>
      <c r="K107" s="93"/>
      <c r="L107" s="93"/>
    </row>
    <row r="108" spans="1:14" s="4" customFormat="1" ht="41.25" customHeight="1" x14ac:dyDescent="0.35">
      <c r="A108" s="8"/>
      <c r="B108" s="6"/>
      <c r="F108" s="1"/>
      <c r="G108" s="15" t="s">
        <v>13</v>
      </c>
      <c r="H108" s="1"/>
      <c r="K108" s="6"/>
      <c r="L108" s="6"/>
    </row>
    <row r="109" spans="1:14" s="4" customFormat="1" ht="52.5" customHeight="1" x14ac:dyDescent="0.35">
      <c r="A109" s="12"/>
      <c r="B109" s="9"/>
      <c r="F109" s="115" t="s">
        <v>22</v>
      </c>
      <c r="G109" s="115"/>
      <c r="H109" s="115"/>
      <c r="K109" s="6"/>
      <c r="L109" s="6"/>
    </row>
    <row r="110" spans="1:14" ht="23.25" x14ac:dyDescent="0.25">
      <c r="A110" s="93" t="s">
        <v>125</v>
      </c>
      <c r="B110" s="93"/>
      <c r="C110" s="93"/>
      <c r="D110" s="93"/>
      <c r="E110" s="93"/>
      <c r="F110" s="93"/>
      <c r="G110" s="93"/>
      <c r="H110" s="93"/>
      <c r="I110" s="93"/>
      <c r="J110" s="93"/>
      <c r="K110" s="93"/>
      <c r="L110" s="93"/>
      <c r="M110" s="93"/>
      <c r="N110" s="93"/>
    </row>
    <row r="111" spans="1:14" s="4" customFormat="1" ht="33.75" customHeight="1" x14ac:dyDescent="0.35">
      <c r="A111" s="8"/>
      <c r="B111" s="7"/>
      <c r="C111" s="7"/>
      <c r="D111" s="7"/>
      <c r="E111" s="7"/>
      <c r="F111" s="1"/>
      <c r="G111" s="15" t="s">
        <v>18</v>
      </c>
      <c r="H111" s="1"/>
      <c r="K111" s="7"/>
      <c r="L111" s="7"/>
    </row>
    <row r="112" spans="1:14" s="4" customFormat="1" ht="52.5" customHeight="1" x14ac:dyDescent="0.25">
      <c r="A112" s="12"/>
      <c r="B112" s="7"/>
      <c r="C112" s="7"/>
      <c r="D112" s="7"/>
      <c r="E112" s="7"/>
      <c r="F112" s="115" t="s">
        <v>22</v>
      </c>
      <c r="G112" s="115"/>
      <c r="H112" s="115"/>
      <c r="K112" s="7"/>
      <c r="L112" s="7"/>
    </row>
  </sheetData>
  <mergeCells count="42">
    <mergeCell ref="A23:M23"/>
    <mergeCell ref="E10:F10"/>
    <mergeCell ref="E12:F12"/>
    <mergeCell ref="B10:C10"/>
    <mergeCell ref="B12:C12"/>
    <mergeCell ref="B14:C14"/>
    <mergeCell ref="E14:F14"/>
    <mergeCell ref="B16:C16"/>
    <mergeCell ref="B18:C18"/>
    <mergeCell ref="E16:F16"/>
    <mergeCell ref="A21:M21"/>
    <mergeCell ref="A22:D22"/>
    <mergeCell ref="F112:H112"/>
    <mergeCell ref="A107:L107"/>
    <mergeCell ref="F90:H91"/>
    <mergeCell ref="F109:H109"/>
    <mergeCell ref="A105:L105"/>
    <mergeCell ref="C95:D95"/>
    <mergeCell ref="C97:D97"/>
    <mergeCell ref="C99:L99"/>
    <mergeCell ref="C101:G101"/>
    <mergeCell ref="C103:G103"/>
    <mergeCell ref="A93:L93"/>
    <mergeCell ref="A2:M2"/>
    <mergeCell ref="A3:M3"/>
    <mergeCell ref="A4:M4"/>
    <mergeCell ref="B8:M8"/>
    <mergeCell ref="A20:M20"/>
    <mergeCell ref="E6:F6"/>
    <mergeCell ref="B6:C6"/>
    <mergeCell ref="A82:I82"/>
    <mergeCell ref="A110:N110"/>
    <mergeCell ref="A42:K42"/>
    <mergeCell ref="A43:K43"/>
    <mergeCell ref="A24:M24"/>
    <mergeCell ref="A25:M25"/>
    <mergeCell ref="A26:M26"/>
    <mergeCell ref="A27:M27"/>
    <mergeCell ref="A71:H71"/>
    <mergeCell ref="A29:B29"/>
    <mergeCell ref="L43:M43"/>
    <mergeCell ref="A57:H57"/>
  </mergeCells>
  <printOptions horizontalCentered="1"/>
  <pageMargins left="0.31496062992125984" right="0.31496062992125984" top="0.78740157480314965" bottom="0.74803149606299213" header="0.51181102362204722" footer="0.31496062992125984"/>
  <pageSetup paperSize="9" scale="44" fitToHeight="0" orientation="landscape" r:id="rId1"/>
  <headerFooter>
    <oddFooter>&amp;C&amp;P/&amp;N</oddFooter>
  </headerFooter>
  <rowBreaks count="5" manualBreakCount="5">
    <brk id="27" max="13" man="1"/>
    <brk id="43" max="13" man="1"/>
    <brk id="57" max="13" man="1"/>
    <brk id="71" max="13" man="1"/>
    <brk id="91" max="1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mod.D_prezzi</vt:lpstr>
      <vt:lpstr>mod.D_prezzi!Area_stampa</vt:lpstr>
      <vt:lpstr>mod.D_prezzi!Titoli_stampa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Bordoni</dc:creator>
  <cp:lastModifiedBy>Barbara De Pedrini</cp:lastModifiedBy>
  <cp:lastPrinted>2025-01-15T08:08:00Z</cp:lastPrinted>
  <dcterms:created xsi:type="dcterms:W3CDTF">2020-08-07T09:24:55Z</dcterms:created>
  <dcterms:modified xsi:type="dcterms:W3CDTF">2025-04-14T17:07:42Z</dcterms:modified>
</cp:coreProperties>
</file>